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userName="user" algorithmName="SHA-512" hashValue="CcdvvptNKEQJPPkd2w3Cs2HKzptoj7cGsjN0lkRn6/PPQxRVPe6IyAr/DCr89I9R6LYf3zL0XgnVdfdd9XQ1Ag==" saltValue="US9uLBxI+zVI17krh+Cmsw==" spinCount="100000"/>
  <workbookPr defaultThemeVersion="124226"/>
  <mc:AlternateContent xmlns:mc="http://schemas.openxmlformats.org/markup-compatibility/2006">
    <mc:Choice Requires="x15">
      <x15ac:absPath xmlns:x15ac="http://schemas.microsoft.com/office/spreadsheetml/2010/11/ac" url="D:\2020\재평가\NR20-001-32~37 하지재활로봇\검색 및 선택배제\"/>
    </mc:Choice>
  </mc:AlternateContent>
  <bookViews>
    <workbookView xWindow="-120" yWindow="-120" windowWidth="29040" windowHeight="15990" tabRatio="749" activeTab="3"/>
  </bookViews>
  <sheets>
    <sheet name="1_문헌특성" sheetId="10" r:id="rId1"/>
    <sheet name="결과지표_연속형" sheetId="11" r:id="rId2"/>
    <sheet name="결과지표_범주형" sheetId="12" r:id="rId3"/>
    <sheet name="비뚤림 위험평가" sheetId="17" r:id="rId4"/>
  </sheets>
  <externalReferences>
    <externalReference r:id="rId5"/>
  </externalReferences>
  <definedNames>
    <definedName name="_AMO_UniqueIdentifier" hidden="1">"'c0148110-e8b7-4f53-964e-8082728da9a0'"</definedName>
    <definedName name="_xlnm._FilterDatabase" localSheetId="0" hidden="1">'1_문헌특성'!$A$4:$AV$17</definedName>
    <definedName name="_xlnm._FilterDatabase" localSheetId="2" hidden="1">결과지표_범주형!$A$3:$AB$3</definedName>
    <definedName name="_xlnm._FilterDatabase" localSheetId="1" hidden="1">결과지표_연속형!$A$3:$AD$437</definedName>
    <definedName name="_xlnm._FilterDatabase" localSheetId="3" hidden="1">'비뚤림 위험평가'!$C$4:$Y$16</definedName>
    <definedName name="_xlnm.Print_Area" localSheetId="0">'1_문헌특성'!$C$1:$AQ$12</definedName>
    <definedName name="_xlnm.Print_Area" localSheetId="2">결과지표_범주형!$A$1:$Y$4</definedName>
    <definedName name="_xlnm.Print_Area" localSheetId="1">결과지표_연속형!$A$1:$AC$3</definedName>
  </definedNames>
  <calcPr calcId="162913"/>
</workbook>
</file>

<file path=xl/calcChain.xml><?xml version="1.0" encoding="utf-8"?>
<calcChain xmlns="http://schemas.openxmlformats.org/spreadsheetml/2006/main">
  <c r="AD20" i="10" l="1"/>
  <c r="P433" i="11" l="1"/>
  <c r="J433" i="11"/>
  <c r="I433" i="11"/>
  <c r="H433" i="11"/>
  <c r="G433" i="11"/>
  <c r="F433" i="11"/>
  <c r="E433" i="11"/>
  <c r="D433" i="11"/>
  <c r="C433" i="11"/>
  <c r="B433" i="11"/>
  <c r="P432" i="11"/>
  <c r="J432" i="11"/>
  <c r="I432" i="11"/>
  <c r="H432" i="11"/>
  <c r="G432" i="11"/>
  <c r="F432" i="11"/>
  <c r="E432" i="11"/>
  <c r="D432" i="11"/>
  <c r="C432" i="11"/>
  <c r="B432" i="11"/>
  <c r="P431" i="11"/>
  <c r="J431" i="11"/>
  <c r="I431" i="11"/>
  <c r="H431" i="11"/>
  <c r="G431" i="11"/>
  <c r="F431" i="11"/>
  <c r="E431" i="11"/>
  <c r="D431" i="11"/>
  <c r="C431" i="11"/>
  <c r="B431" i="11"/>
  <c r="P430" i="11"/>
  <c r="J430" i="11"/>
  <c r="I430" i="11"/>
  <c r="H430" i="11"/>
  <c r="G430" i="11"/>
  <c r="F430" i="11"/>
  <c r="E430" i="11"/>
  <c r="D430" i="11"/>
  <c r="C430" i="11"/>
  <c r="B430" i="11"/>
  <c r="P429" i="11"/>
  <c r="J429" i="11"/>
  <c r="I429" i="11"/>
  <c r="H429" i="11"/>
  <c r="G429" i="11"/>
  <c r="F429" i="11"/>
  <c r="E429" i="11"/>
  <c r="D429" i="11"/>
  <c r="C429" i="11"/>
  <c r="B429" i="11"/>
  <c r="P428" i="11"/>
  <c r="J428" i="11"/>
  <c r="I428" i="11"/>
  <c r="H428" i="11"/>
  <c r="G428" i="11"/>
  <c r="F428" i="11"/>
  <c r="E428" i="11"/>
  <c r="D428" i="11"/>
  <c r="C428" i="11"/>
  <c r="B428" i="11"/>
  <c r="P427" i="11"/>
  <c r="J427" i="11"/>
  <c r="I427" i="11"/>
  <c r="H427" i="11"/>
  <c r="G427" i="11"/>
  <c r="F427" i="11"/>
  <c r="E427" i="11"/>
  <c r="D427" i="11"/>
  <c r="C427" i="11"/>
  <c r="B427" i="11"/>
  <c r="P426" i="11"/>
  <c r="J426" i="11"/>
  <c r="I426" i="11"/>
  <c r="H426" i="11"/>
  <c r="G426" i="11"/>
  <c r="F426" i="11"/>
  <c r="E426" i="11"/>
  <c r="D426" i="11"/>
  <c r="C426" i="11"/>
  <c r="B426" i="11"/>
  <c r="P425" i="11"/>
  <c r="J425" i="11"/>
  <c r="I425" i="11"/>
  <c r="H425" i="11"/>
  <c r="G425" i="11"/>
  <c r="F425" i="11"/>
  <c r="E425" i="11"/>
  <c r="D425" i="11"/>
  <c r="C425" i="11"/>
  <c r="B425" i="11"/>
  <c r="P424" i="11"/>
  <c r="J424" i="11"/>
  <c r="I424" i="11"/>
  <c r="H424" i="11"/>
  <c r="G424" i="11"/>
  <c r="F424" i="11"/>
  <c r="E424" i="11"/>
  <c r="D424" i="11"/>
  <c r="C424" i="11"/>
  <c r="B424" i="11"/>
  <c r="P423" i="11"/>
  <c r="J423" i="11"/>
  <c r="I423" i="11"/>
  <c r="H423" i="11"/>
  <c r="G423" i="11"/>
  <c r="F423" i="11"/>
  <c r="E423" i="11"/>
  <c r="D423" i="11"/>
  <c r="C423" i="11"/>
  <c r="B423" i="11"/>
  <c r="P422" i="11"/>
  <c r="J422" i="11"/>
  <c r="I422" i="11"/>
  <c r="H422" i="11"/>
  <c r="G422" i="11"/>
  <c r="F422" i="11"/>
  <c r="E422" i="11"/>
  <c r="D422" i="11"/>
  <c r="C422" i="11"/>
  <c r="B422" i="11"/>
  <c r="P421" i="11"/>
  <c r="J421" i="11"/>
  <c r="I421" i="11"/>
  <c r="H421" i="11"/>
  <c r="G421" i="11"/>
  <c r="F421" i="11"/>
  <c r="E421" i="11"/>
  <c r="D421" i="11"/>
  <c r="C421" i="11"/>
  <c r="B421" i="11"/>
  <c r="P420" i="11"/>
  <c r="J420" i="11"/>
  <c r="I420" i="11"/>
  <c r="H420" i="11"/>
  <c r="G420" i="11"/>
  <c r="F420" i="11"/>
  <c r="E420" i="11"/>
  <c r="D420" i="11"/>
  <c r="C420" i="11"/>
  <c r="B420" i="11"/>
  <c r="P419" i="11"/>
  <c r="J419" i="11"/>
  <c r="I419" i="11"/>
  <c r="H419" i="11"/>
  <c r="G419" i="11"/>
  <c r="F419" i="11"/>
  <c r="E419" i="11"/>
  <c r="D419" i="11"/>
  <c r="C419" i="11"/>
  <c r="B419" i="11"/>
  <c r="P418" i="11"/>
  <c r="J418" i="11"/>
  <c r="I418" i="11"/>
  <c r="H418" i="11"/>
  <c r="G418" i="11"/>
  <c r="F418" i="11"/>
  <c r="E418" i="11"/>
  <c r="D418" i="11"/>
  <c r="C418" i="11"/>
  <c r="B418" i="11"/>
  <c r="P417" i="11"/>
  <c r="J417" i="11"/>
  <c r="I417" i="11"/>
  <c r="H417" i="11"/>
  <c r="G417" i="11"/>
  <c r="F417" i="11"/>
  <c r="E417" i="11"/>
  <c r="D417" i="11"/>
  <c r="C417" i="11"/>
  <c r="B417" i="11"/>
  <c r="P416" i="11"/>
  <c r="J416" i="11"/>
  <c r="I416" i="11"/>
  <c r="H416" i="11"/>
  <c r="G416" i="11"/>
  <c r="F416" i="11"/>
  <c r="E416" i="11"/>
  <c r="D416" i="11"/>
  <c r="C416" i="11"/>
  <c r="B416" i="11"/>
  <c r="P415" i="11"/>
  <c r="J415" i="11"/>
  <c r="I415" i="11"/>
  <c r="H415" i="11"/>
  <c r="G415" i="11"/>
  <c r="F415" i="11"/>
  <c r="E415" i="11"/>
  <c r="D415" i="11"/>
  <c r="C415" i="11"/>
  <c r="B415" i="11"/>
  <c r="P414" i="11"/>
  <c r="J414" i="11"/>
  <c r="I414" i="11"/>
  <c r="H414" i="11"/>
  <c r="G414" i="11"/>
  <c r="F414" i="11"/>
  <c r="E414" i="11"/>
  <c r="D414" i="11"/>
  <c r="C414" i="11"/>
  <c r="B414" i="11"/>
  <c r="P413" i="11"/>
  <c r="J413" i="11"/>
  <c r="I413" i="11"/>
  <c r="H413" i="11"/>
  <c r="G413" i="11"/>
  <c r="F413" i="11"/>
  <c r="E413" i="11"/>
  <c r="D413" i="11"/>
  <c r="C413" i="11"/>
  <c r="B413" i="11"/>
  <c r="P412" i="11"/>
  <c r="J412" i="11"/>
  <c r="I412" i="11"/>
  <c r="H412" i="11"/>
  <c r="G412" i="11"/>
  <c r="F412" i="11"/>
  <c r="E412" i="11"/>
  <c r="D412" i="11"/>
  <c r="C412" i="11"/>
  <c r="B412" i="11"/>
  <c r="P411" i="11"/>
  <c r="J411" i="11"/>
  <c r="I411" i="11"/>
  <c r="H411" i="11"/>
  <c r="G411" i="11"/>
  <c r="F411" i="11"/>
  <c r="E411" i="11"/>
  <c r="D411" i="11"/>
  <c r="C411" i="11"/>
  <c r="B411" i="11"/>
  <c r="P410" i="11"/>
  <c r="J410" i="11"/>
  <c r="I410" i="11"/>
  <c r="H410" i="11"/>
  <c r="G410" i="11"/>
  <c r="F410" i="11"/>
  <c r="E410" i="11"/>
  <c r="D410" i="11"/>
  <c r="C410" i="11"/>
  <c r="B410" i="11"/>
  <c r="P409" i="11"/>
  <c r="J409" i="11"/>
  <c r="I409" i="11"/>
  <c r="H409" i="11"/>
  <c r="G409" i="11"/>
  <c r="F409" i="11"/>
  <c r="E409" i="11"/>
  <c r="D409" i="11"/>
  <c r="C409" i="11"/>
  <c r="B409" i="11"/>
  <c r="P408" i="11"/>
  <c r="J408" i="11"/>
  <c r="I408" i="11"/>
  <c r="H408" i="11"/>
  <c r="G408" i="11"/>
  <c r="F408" i="11"/>
  <c r="E408" i="11"/>
  <c r="D408" i="11"/>
  <c r="C408" i="11"/>
  <c r="B408" i="11"/>
  <c r="P407" i="11"/>
  <c r="J407" i="11"/>
  <c r="I407" i="11"/>
  <c r="H407" i="11"/>
  <c r="G407" i="11"/>
  <c r="F407" i="11"/>
  <c r="E407" i="11"/>
  <c r="D407" i="11"/>
  <c r="C407" i="11"/>
  <c r="B407" i="11"/>
  <c r="P406" i="11"/>
  <c r="J406" i="11"/>
  <c r="I406" i="11"/>
  <c r="H406" i="11"/>
  <c r="G406" i="11"/>
  <c r="F406" i="11"/>
  <c r="E406" i="11"/>
  <c r="D406" i="11"/>
  <c r="C406" i="11"/>
  <c r="B406" i="11"/>
  <c r="P405" i="11"/>
  <c r="J405" i="11"/>
  <c r="I405" i="11"/>
  <c r="H405" i="11"/>
  <c r="G405" i="11"/>
  <c r="F405" i="11"/>
  <c r="E405" i="11"/>
  <c r="D405" i="11"/>
  <c r="C405" i="11"/>
  <c r="B405" i="11"/>
  <c r="P404" i="11"/>
  <c r="J404" i="11"/>
  <c r="I404" i="11"/>
  <c r="H404" i="11"/>
  <c r="G404" i="11"/>
  <c r="F404" i="11"/>
  <c r="E404" i="11"/>
  <c r="D404" i="11"/>
  <c r="C404" i="11"/>
  <c r="B404" i="11"/>
  <c r="P403" i="11"/>
  <c r="J403" i="11"/>
  <c r="I403" i="11"/>
  <c r="H403" i="11"/>
  <c r="G403" i="11"/>
  <c r="F403" i="11"/>
  <c r="E403" i="11"/>
  <c r="D403" i="11"/>
  <c r="C403" i="11"/>
  <c r="B403" i="11"/>
  <c r="P402" i="11"/>
  <c r="J402" i="11"/>
  <c r="I402" i="11"/>
  <c r="H402" i="11"/>
  <c r="G402" i="11"/>
  <c r="F402" i="11"/>
  <c r="E402" i="11"/>
  <c r="D402" i="11"/>
  <c r="C402" i="11"/>
  <c r="B402" i="11"/>
  <c r="P401" i="11"/>
  <c r="J401" i="11"/>
  <c r="I401" i="11"/>
  <c r="H401" i="11"/>
  <c r="G401" i="11"/>
  <c r="F401" i="11"/>
  <c r="E401" i="11"/>
  <c r="D401" i="11"/>
  <c r="C401" i="11"/>
  <c r="B401" i="11"/>
  <c r="P400" i="11"/>
  <c r="J400" i="11"/>
  <c r="I400" i="11"/>
  <c r="H400" i="11"/>
  <c r="G400" i="11"/>
  <c r="F400" i="11"/>
  <c r="E400" i="11"/>
  <c r="D400" i="11"/>
  <c r="C400" i="11"/>
  <c r="B400" i="11"/>
  <c r="P399" i="11"/>
  <c r="J399" i="11"/>
  <c r="I399" i="11"/>
  <c r="H399" i="11"/>
  <c r="G399" i="11"/>
  <c r="F399" i="11"/>
  <c r="E399" i="11"/>
  <c r="D399" i="11"/>
  <c r="C399" i="11"/>
  <c r="B399" i="11"/>
  <c r="P398" i="11"/>
  <c r="J398" i="11"/>
  <c r="I398" i="11"/>
  <c r="H398" i="11"/>
  <c r="G398" i="11"/>
  <c r="F398" i="11"/>
  <c r="E398" i="11"/>
  <c r="D398" i="11"/>
  <c r="C398" i="11"/>
  <c r="B398" i="11"/>
  <c r="P397" i="11"/>
  <c r="J397" i="11"/>
  <c r="I397" i="11"/>
  <c r="H397" i="11"/>
  <c r="G397" i="11"/>
  <c r="F397" i="11"/>
  <c r="E397" i="11"/>
  <c r="D397" i="11"/>
  <c r="C397" i="11"/>
  <c r="B397" i="11"/>
  <c r="P396" i="11"/>
  <c r="J396" i="11"/>
  <c r="I396" i="11"/>
  <c r="H396" i="11"/>
  <c r="G396" i="11"/>
  <c r="F396" i="11"/>
  <c r="E396" i="11"/>
  <c r="D396" i="11"/>
  <c r="C396" i="11"/>
  <c r="B396" i="11"/>
  <c r="P395" i="11"/>
  <c r="J395" i="11"/>
  <c r="I395" i="11"/>
  <c r="H395" i="11"/>
  <c r="G395" i="11"/>
  <c r="F395" i="11"/>
  <c r="E395" i="11"/>
  <c r="D395" i="11"/>
  <c r="C395" i="11"/>
  <c r="B395" i="11"/>
  <c r="P394" i="11"/>
  <c r="J394" i="11"/>
  <c r="I394" i="11"/>
  <c r="H394" i="11"/>
  <c r="G394" i="11"/>
  <c r="F394" i="11"/>
  <c r="E394" i="11"/>
  <c r="D394" i="11"/>
  <c r="C394" i="11"/>
  <c r="B394" i="11"/>
  <c r="P393" i="11"/>
  <c r="J393" i="11"/>
  <c r="I393" i="11"/>
  <c r="H393" i="11"/>
  <c r="G393" i="11"/>
  <c r="F393" i="11"/>
  <c r="E393" i="11"/>
  <c r="D393" i="11"/>
  <c r="C393" i="11"/>
  <c r="B393" i="11"/>
  <c r="P392" i="11"/>
  <c r="J392" i="11"/>
  <c r="I392" i="11"/>
  <c r="H392" i="11"/>
  <c r="G392" i="11"/>
  <c r="F392" i="11"/>
  <c r="E392" i="11"/>
  <c r="D392" i="11"/>
  <c r="C392" i="11"/>
  <c r="B392" i="11"/>
  <c r="P391" i="11"/>
  <c r="J391" i="11"/>
  <c r="I391" i="11"/>
  <c r="H391" i="11"/>
  <c r="G391" i="11"/>
  <c r="F391" i="11"/>
  <c r="E391" i="11"/>
  <c r="D391" i="11"/>
  <c r="C391" i="11"/>
  <c r="B391" i="11"/>
  <c r="P390" i="11"/>
  <c r="J390" i="11"/>
  <c r="I390" i="11"/>
  <c r="H390" i="11"/>
  <c r="G390" i="11"/>
  <c r="F390" i="11"/>
  <c r="E390" i="11"/>
  <c r="D390" i="11"/>
  <c r="C390" i="11"/>
  <c r="B390" i="11"/>
  <c r="P389" i="11"/>
  <c r="J389" i="11"/>
  <c r="I389" i="11"/>
  <c r="H389" i="11"/>
  <c r="G389" i="11"/>
  <c r="F389" i="11"/>
  <c r="E389" i="11"/>
  <c r="D389" i="11"/>
  <c r="C389" i="11"/>
  <c r="B389" i="11"/>
  <c r="P388" i="11"/>
  <c r="J388" i="11"/>
  <c r="I388" i="11"/>
  <c r="H388" i="11"/>
  <c r="G388" i="11"/>
  <c r="F388" i="11"/>
  <c r="E388" i="11"/>
  <c r="D388" i="11"/>
  <c r="C388" i="11"/>
  <c r="B388" i="11"/>
  <c r="P387" i="11"/>
  <c r="J387" i="11"/>
  <c r="I387" i="11"/>
  <c r="H387" i="11"/>
  <c r="G387" i="11"/>
  <c r="F387" i="11"/>
  <c r="E387" i="11"/>
  <c r="D387" i="11"/>
  <c r="C387" i="11"/>
  <c r="B387" i="11"/>
  <c r="P386" i="11"/>
  <c r="J386" i="11"/>
  <c r="I386" i="11"/>
  <c r="H386" i="11"/>
  <c r="G386" i="11"/>
  <c r="F386" i="11"/>
  <c r="E386" i="11"/>
  <c r="D386" i="11"/>
  <c r="C386" i="11"/>
  <c r="B386" i="11"/>
  <c r="P385" i="11"/>
  <c r="J385" i="11"/>
  <c r="I385" i="11"/>
  <c r="H385" i="11"/>
  <c r="G385" i="11"/>
  <c r="F385" i="11"/>
  <c r="E385" i="11"/>
  <c r="D385" i="11"/>
  <c r="C385" i="11"/>
  <c r="B385" i="11"/>
  <c r="P384" i="11"/>
  <c r="J384" i="11"/>
  <c r="I384" i="11"/>
  <c r="H384" i="11"/>
  <c r="G384" i="11"/>
  <c r="F384" i="11"/>
  <c r="E384" i="11"/>
  <c r="D384" i="11"/>
  <c r="C384" i="11"/>
  <c r="B384" i="11"/>
  <c r="P383" i="11"/>
  <c r="J383" i="11"/>
  <c r="I383" i="11"/>
  <c r="H383" i="11"/>
  <c r="G383" i="11"/>
  <c r="F383" i="11"/>
  <c r="E383" i="11"/>
  <c r="D383" i="11"/>
  <c r="C383" i="11"/>
  <c r="B383" i="11"/>
  <c r="P382" i="11"/>
  <c r="J382" i="11"/>
  <c r="I382" i="11"/>
  <c r="H382" i="11"/>
  <c r="G382" i="11"/>
  <c r="F382" i="11"/>
  <c r="E382" i="11"/>
  <c r="D382" i="11"/>
  <c r="C382" i="11"/>
  <c r="B382" i="11"/>
  <c r="P381" i="11"/>
  <c r="J381" i="11"/>
  <c r="I381" i="11"/>
  <c r="H381" i="11"/>
  <c r="G381" i="11"/>
  <c r="F381" i="11"/>
  <c r="E381" i="11"/>
  <c r="D381" i="11"/>
  <c r="C381" i="11"/>
  <c r="B381" i="11"/>
  <c r="P380" i="11"/>
  <c r="J380" i="11"/>
  <c r="I380" i="11"/>
  <c r="H380" i="11"/>
  <c r="G380" i="11"/>
  <c r="F380" i="11"/>
  <c r="E380" i="11"/>
  <c r="D380" i="11"/>
  <c r="C380" i="11"/>
  <c r="B380" i="11"/>
  <c r="P379" i="11"/>
  <c r="J379" i="11"/>
  <c r="I379" i="11"/>
  <c r="H379" i="11"/>
  <c r="G379" i="11"/>
  <c r="F379" i="11"/>
  <c r="E379" i="11"/>
  <c r="D379" i="11"/>
  <c r="C379" i="11"/>
  <c r="B379" i="11"/>
  <c r="P378" i="11"/>
  <c r="J378" i="11"/>
  <c r="I378" i="11"/>
  <c r="H378" i="11"/>
  <c r="G378" i="11"/>
  <c r="F378" i="11"/>
  <c r="E378" i="11"/>
  <c r="D378" i="11"/>
  <c r="C378" i="11"/>
  <c r="B378" i="11"/>
  <c r="P377" i="11"/>
  <c r="J377" i="11"/>
  <c r="I377" i="11"/>
  <c r="H377" i="11"/>
  <c r="G377" i="11"/>
  <c r="F377" i="11"/>
  <c r="E377" i="11"/>
  <c r="D377" i="11"/>
  <c r="C377" i="11"/>
  <c r="B377" i="11"/>
  <c r="P376" i="11"/>
  <c r="J376" i="11"/>
  <c r="I376" i="11"/>
  <c r="H376" i="11"/>
  <c r="G376" i="11"/>
  <c r="F376" i="11"/>
  <c r="E376" i="11"/>
  <c r="D376" i="11"/>
  <c r="C376" i="11"/>
  <c r="B376" i="11"/>
  <c r="P375" i="11"/>
  <c r="J375" i="11"/>
  <c r="I375" i="11"/>
  <c r="H375" i="11"/>
  <c r="G375" i="11"/>
  <c r="F375" i="11"/>
  <c r="E375" i="11"/>
  <c r="D375" i="11"/>
  <c r="C375" i="11"/>
  <c r="B375" i="11"/>
  <c r="P374" i="11"/>
  <c r="J374" i="11"/>
  <c r="I374" i="11"/>
  <c r="H374" i="11"/>
  <c r="G374" i="11"/>
  <c r="F374" i="11"/>
  <c r="E374" i="11"/>
  <c r="D374" i="11"/>
  <c r="C374" i="11"/>
  <c r="B374" i="11"/>
  <c r="P373" i="11"/>
  <c r="J373" i="11"/>
  <c r="I373" i="11"/>
  <c r="H373" i="11"/>
  <c r="G373" i="11"/>
  <c r="F373" i="11"/>
  <c r="E373" i="11"/>
  <c r="D373" i="11"/>
  <c r="C373" i="11"/>
  <c r="B373" i="11"/>
  <c r="P372" i="11"/>
  <c r="J372" i="11"/>
  <c r="I372" i="11"/>
  <c r="H372" i="11"/>
  <c r="G372" i="11"/>
  <c r="F372" i="11"/>
  <c r="E372" i="11"/>
  <c r="D372" i="11"/>
  <c r="C372" i="11"/>
  <c r="B372" i="11"/>
  <c r="P371" i="11"/>
  <c r="J371" i="11"/>
  <c r="I371" i="11"/>
  <c r="H371" i="11"/>
  <c r="G371" i="11"/>
  <c r="F371" i="11"/>
  <c r="E371" i="11"/>
  <c r="D371" i="11"/>
  <c r="C371" i="11"/>
  <c r="B371" i="11"/>
  <c r="P370" i="11"/>
  <c r="J370" i="11"/>
  <c r="I370" i="11"/>
  <c r="H370" i="11"/>
  <c r="G370" i="11"/>
  <c r="F370" i="11"/>
  <c r="E370" i="11"/>
  <c r="D370" i="11"/>
  <c r="C370" i="11"/>
  <c r="B370" i="11"/>
  <c r="P369" i="11"/>
  <c r="J369" i="11"/>
  <c r="I369" i="11"/>
  <c r="H369" i="11"/>
  <c r="G369" i="11"/>
  <c r="F369" i="11"/>
  <c r="E369" i="11"/>
  <c r="D369" i="11"/>
  <c r="C369" i="11"/>
  <c r="B369" i="11"/>
  <c r="P368" i="11"/>
  <c r="J368" i="11"/>
  <c r="I368" i="11"/>
  <c r="H368" i="11"/>
  <c r="G368" i="11"/>
  <c r="F368" i="11"/>
  <c r="E368" i="11"/>
  <c r="D368" i="11"/>
  <c r="C368" i="11"/>
  <c r="B368" i="11"/>
  <c r="P367" i="11"/>
  <c r="J367" i="11"/>
  <c r="I367" i="11"/>
  <c r="H367" i="11"/>
  <c r="G367" i="11"/>
  <c r="F367" i="11"/>
  <c r="E367" i="11"/>
  <c r="D367" i="11"/>
  <c r="C367" i="11"/>
  <c r="B367" i="11"/>
  <c r="P366" i="11"/>
  <c r="J366" i="11"/>
  <c r="I366" i="11"/>
  <c r="H366" i="11"/>
  <c r="G366" i="11"/>
  <c r="F366" i="11"/>
  <c r="E366" i="11"/>
  <c r="D366" i="11"/>
  <c r="C366" i="11"/>
  <c r="B366" i="11"/>
  <c r="P365" i="11"/>
  <c r="J365" i="11"/>
  <c r="I365" i="11"/>
  <c r="H365" i="11"/>
  <c r="G365" i="11"/>
  <c r="F365" i="11"/>
  <c r="E365" i="11"/>
  <c r="D365" i="11"/>
  <c r="C365" i="11"/>
  <c r="B365" i="11"/>
  <c r="P364" i="11"/>
  <c r="J364" i="11"/>
  <c r="I364" i="11"/>
  <c r="H364" i="11"/>
  <c r="G364" i="11"/>
  <c r="F364" i="11"/>
  <c r="E364" i="11"/>
  <c r="D364" i="11"/>
  <c r="C364" i="11"/>
  <c r="B364" i="11"/>
  <c r="P363" i="11"/>
  <c r="J363" i="11"/>
  <c r="I363" i="11"/>
  <c r="H363" i="11"/>
  <c r="G363" i="11"/>
  <c r="F363" i="11"/>
  <c r="E363" i="11"/>
  <c r="D363" i="11"/>
  <c r="C363" i="11"/>
  <c r="B363" i="11"/>
  <c r="P362" i="11"/>
  <c r="J362" i="11"/>
  <c r="I362" i="11"/>
  <c r="H362" i="11"/>
  <c r="G362" i="11"/>
  <c r="F362" i="11"/>
  <c r="E362" i="11"/>
  <c r="D362" i="11"/>
  <c r="C362" i="11"/>
  <c r="B362" i="11"/>
  <c r="P361" i="11"/>
  <c r="J361" i="11"/>
  <c r="I361" i="11"/>
  <c r="H361" i="11"/>
  <c r="G361" i="11"/>
  <c r="F361" i="11"/>
  <c r="E361" i="11"/>
  <c r="D361" i="11"/>
  <c r="C361" i="11"/>
  <c r="B361" i="11"/>
  <c r="P360" i="11"/>
  <c r="J360" i="11"/>
  <c r="I360" i="11"/>
  <c r="H360" i="11"/>
  <c r="G360" i="11"/>
  <c r="F360" i="11"/>
  <c r="E360" i="11"/>
  <c r="D360" i="11"/>
  <c r="C360" i="11"/>
  <c r="B360" i="11"/>
  <c r="P359" i="11"/>
  <c r="J359" i="11"/>
  <c r="I359" i="11"/>
  <c r="H359" i="11"/>
  <c r="G359" i="11"/>
  <c r="F359" i="11"/>
  <c r="E359" i="11"/>
  <c r="D359" i="11"/>
  <c r="C359" i="11"/>
  <c r="B359" i="11"/>
  <c r="P358" i="11"/>
  <c r="J358" i="11"/>
  <c r="I358" i="11"/>
  <c r="H358" i="11"/>
  <c r="G358" i="11"/>
  <c r="F358" i="11"/>
  <c r="E358" i="11"/>
  <c r="D358" i="11"/>
  <c r="C358" i="11"/>
  <c r="B358" i="11"/>
  <c r="P357" i="11"/>
  <c r="J357" i="11"/>
  <c r="I357" i="11"/>
  <c r="H357" i="11"/>
  <c r="G357" i="11"/>
  <c r="F357" i="11"/>
  <c r="E357" i="11"/>
  <c r="D357" i="11"/>
  <c r="C357" i="11"/>
  <c r="B357" i="11"/>
  <c r="P356" i="11"/>
  <c r="J356" i="11"/>
  <c r="I356" i="11"/>
  <c r="H356" i="11"/>
  <c r="G356" i="11"/>
  <c r="F356" i="11"/>
  <c r="E356" i="11"/>
  <c r="D356" i="11"/>
  <c r="C356" i="11"/>
  <c r="B356" i="11"/>
  <c r="P355" i="11"/>
  <c r="J355" i="11"/>
  <c r="I355" i="11"/>
  <c r="H355" i="11"/>
  <c r="G355" i="11"/>
  <c r="F355" i="11"/>
  <c r="E355" i="11"/>
  <c r="D355" i="11"/>
  <c r="C355" i="11"/>
  <c r="B355" i="11"/>
  <c r="P354" i="11"/>
  <c r="J354" i="11"/>
  <c r="I354" i="11"/>
  <c r="H354" i="11"/>
  <c r="G354" i="11"/>
  <c r="F354" i="11"/>
  <c r="E354" i="11"/>
  <c r="D354" i="11"/>
  <c r="C354" i="11"/>
  <c r="B354" i="11"/>
  <c r="P353" i="11"/>
  <c r="J353" i="11"/>
  <c r="I353" i="11"/>
  <c r="H353" i="11"/>
  <c r="G353" i="11"/>
  <c r="F353" i="11"/>
  <c r="E353" i="11"/>
  <c r="D353" i="11"/>
  <c r="C353" i="11"/>
  <c r="B353" i="11"/>
  <c r="P352" i="11"/>
  <c r="J352" i="11"/>
  <c r="I352" i="11"/>
  <c r="H352" i="11"/>
  <c r="G352" i="11"/>
  <c r="F352" i="11"/>
  <c r="E352" i="11"/>
  <c r="D352" i="11"/>
  <c r="C352" i="11"/>
  <c r="B352" i="11"/>
  <c r="P351" i="11"/>
  <c r="J351" i="11"/>
  <c r="I351" i="11"/>
  <c r="H351" i="11"/>
  <c r="G351" i="11"/>
  <c r="F351" i="11"/>
  <c r="E351" i="11"/>
  <c r="D351" i="11"/>
  <c r="C351" i="11"/>
  <c r="B351" i="11"/>
  <c r="P350" i="11"/>
  <c r="J350" i="11"/>
  <c r="I350" i="11"/>
  <c r="H350" i="11"/>
  <c r="G350" i="11"/>
  <c r="F350" i="11"/>
  <c r="E350" i="11"/>
  <c r="D350" i="11"/>
  <c r="C350" i="11"/>
  <c r="B350" i="11"/>
  <c r="P349" i="11"/>
  <c r="J349" i="11"/>
  <c r="I349" i="11"/>
  <c r="H349" i="11"/>
  <c r="G349" i="11"/>
  <c r="F349" i="11"/>
  <c r="E349" i="11"/>
  <c r="D349" i="11"/>
  <c r="C349" i="11"/>
  <c r="B349" i="11"/>
  <c r="P348" i="11"/>
  <c r="J348" i="11"/>
  <c r="I348" i="11"/>
  <c r="H348" i="11"/>
  <c r="G348" i="11"/>
  <c r="F348" i="11"/>
  <c r="E348" i="11"/>
  <c r="D348" i="11"/>
  <c r="C348" i="11"/>
  <c r="B348" i="11"/>
  <c r="P347" i="11"/>
  <c r="J347" i="11"/>
  <c r="I347" i="11"/>
  <c r="H347" i="11"/>
  <c r="G347" i="11"/>
  <c r="F347" i="11"/>
  <c r="E347" i="11"/>
  <c r="D347" i="11"/>
  <c r="C347" i="11"/>
  <c r="B347" i="11"/>
  <c r="P346" i="11"/>
  <c r="J346" i="11"/>
  <c r="I346" i="11"/>
  <c r="H346" i="11"/>
  <c r="G346" i="11"/>
  <c r="F346" i="11"/>
  <c r="E346" i="11"/>
  <c r="D346" i="11"/>
  <c r="C346" i="11"/>
  <c r="B346" i="11"/>
  <c r="P345" i="11"/>
  <c r="J345" i="11"/>
  <c r="I345" i="11"/>
  <c r="H345" i="11"/>
  <c r="G345" i="11"/>
  <c r="F345" i="11"/>
  <c r="E345" i="11"/>
  <c r="D345" i="11"/>
  <c r="C345" i="11"/>
  <c r="B345" i="11"/>
  <c r="P344" i="11"/>
  <c r="J344" i="11"/>
  <c r="I344" i="11"/>
  <c r="H344" i="11"/>
  <c r="G344" i="11"/>
  <c r="F344" i="11"/>
  <c r="E344" i="11"/>
  <c r="D344" i="11"/>
  <c r="C344" i="11"/>
  <c r="B344" i="11"/>
  <c r="P343" i="11"/>
  <c r="J343" i="11"/>
  <c r="I343" i="11"/>
  <c r="H343" i="11"/>
  <c r="G343" i="11"/>
  <c r="F343" i="11"/>
  <c r="E343" i="11"/>
  <c r="D343" i="11"/>
  <c r="C343" i="11"/>
  <c r="B343" i="11"/>
  <c r="P342" i="11"/>
  <c r="J342" i="11"/>
  <c r="I342" i="11"/>
  <c r="H342" i="11"/>
  <c r="G342" i="11"/>
  <c r="F342" i="11"/>
  <c r="E342" i="11"/>
  <c r="D342" i="11"/>
  <c r="C342" i="11"/>
  <c r="B342" i="11"/>
  <c r="P341" i="11"/>
  <c r="J341" i="11"/>
  <c r="I341" i="11"/>
  <c r="H341" i="11"/>
  <c r="G341" i="11"/>
  <c r="F341" i="11"/>
  <c r="E341" i="11"/>
  <c r="D341" i="11"/>
  <c r="C341" i="11"/>
  <c r="B341" i="11"/>
  <c r="P340" i="11"/>
  <c r="J340" i="11"/>
  <c r="I340" i="11"/>
  <c r="H340" i="11"/>
  <c r="G340" i="11"/>
  <c r="F340" i="11"/>
  <c r="E340" i="11"/>
  <c r="D340" i="11"/>
  <c r="C340" i="11"/>
  <c r="B340" i="11"/>
  <c r="P339" i="11"/>
  <c r="J339" i="11"/>
  <c r="I339" i="11"/>
  <c r="H339" i="11"/>
  <c r="G339" i="11"/>
  <c r="F339" i="11"/>
  <c r="E339" i="11"/>
  <c r="D339" i="11"/>
  <c r="C339" i="11"/>
  <c r="B339" i="11"/>
  <c r="P338" i="11"/>
  <c r="J338" i="11"/>
  <c r="I338" i="11"/>
  <c r="H338" i="11"/>
  <c r="G338" i="11"/>
  <c r="F338" i="11"/>
  <c r="E338" i="11"/>
  <c r="D338" i="11"/>
  <c r="C338" i="11"/>
  <c r="B338" i="11"/>
  <c r="P337" i="11"/>
  <c r="J337" i="11"/>
  <c r="I337" i="11"/>
  <c r="H337" i="11"/>
  <c r="G337" i="11"/>
  <c r="F337" i="11"/>
  <c r="E337" i="11"/>
  <c r="D337" i="11"/>
  <c r="C337" i="11"/>
  <c r="B337" i="11"/>
  <c r="P336" i="11"/>
  <c r="J336" i="11"/>
  <c r="I336" i="11"/>
  <c r="H336" i="11"/>
  <c r="G336" i="11"/>
  <c r="F336" i="11"/>
  <c r="E336" i="11"/>
  <c r="D336" i="11"/>
  <c r="C336" i="11"/>
  <c r="B336" i="11"/>
  <c r="P335" i="11"/>
  <c r="J335" i="11"/>
  <c r="I335" i="11"/>
  <c r="H335" i="11"/>
  <c r="G335" i="11"/>
  <c r="F335" i="11"/>
  <c r="E335" i="11"/>
  <c r="D335" i="11"/>
  <c r="C335" i="11"/>
  <c r="B335" i="11"/>
  <c r="P334" i="11"/>
  <c r="J334" i="11"/>
  <c r="I334" i="11"/>
  <c r="H334" i="11"/>
  <c r="G334" i="11"/>
  <c r="F334" i="11"/>
  <c r="E334" i="11"/>
  <c r="D334" i="11"/>
  <c r="C334" i="11"/>
  <c r="B334" i="11"/>
  <c r="P333" i="11"/>
  <c r="J333" i="11"/>
  <c r="I333" i="11"/>
  <c r="H333" i="11"/>
  <c r="G333" i="11"/>
  <c r="F333" i="11"/>
  <c r="E333" i="11"/>
  <c r="D333" i="11"/>
  <c r="C333" i="11"/>
  <c r="B333" i="11"/>
  <c r="P332" i="11"/>
  <c r="J332" i="11"/>
  <c r="I332" i="11"/>
  <c r="H332" i="11"/>
  <c r="G332" i="11"/>
  <c r="F332" i="11"/>
  <c r="E332" i="11"/>
  <c r="D332" i="11"/>
  <c r="C332" i="11"/>
  <c r="B332" i="11"/>
  <c r="P331" i="11"/>
  <c r="J331" i="11"/>
  <c r="I331" i="11"/>
  <c r="H331" i="11"/>
  <c r="G331" i="11"/>
  <c r="F331" i="11"/>
  <c r="E331" i="11"/>
  <c r="D331" i="11"/>
  <c r="C331" i="11"/>
  <c r="B331" i="11"/>
  <c r="P330" i="11"/>
  <c r="J330" i="11"/>
  <c r="I330" i="11"/>
  <c r="H330" i="11"/>
  <c r="G330" i="11"/>
  <c r="F330" i="11"/>
  <c r="E330" i="11"/>
  <c r="D330" i="11"/>
  <c r="C330" i="11"/>
  <c r="B330" i="11"/>
  <c r="P329" i="11"/>
  <c r="J329" i="11"/>
  <c r="I329" i="11"/>
  <c r="H329" i="11"/>
  <c r="G329" i="11"/>
  <c r="F329" i="11"/>
  <c r="E329" i="11"/>
  <c r="D329" i="11"/>
  <c r="C329" i="11"/>
  <c r="B329" i="11"/>
  <c r="P328" i="11"/>
  <c r="J328" i="11"/>
  <c r="I328" i="11"/>
  <c r="H328" i="11"/>
  <c r="G328" i="11"/>
  <c r="F328" i="11"/>
  <c r="E328" i="11"/>
  <c r="D328" i="11"/>
  <c r="C328" i="11"/>
  <c r="B328" i="11"/>
  <c r="P327" i="11"/>
  <c r="J327" i="11"/>
  <c r="I327" i="11"/>
  <c r="H327" i="11"/>
  <c r="G327" i="11"/>
  <c r="F327" i="11"/>
  <c r="E327" i="11"/>
  <c r="D327" i="11"/>
  <c r="C327" i="11"/>
  <c r="B327" i="11"/>
  <c r="P326" i="11"/>
  <c r="J326" i="11"/>
  <c r="I326" i="11"/>
  <c r="H326" i="11"/>
  <c r="G326" i="11"/>
  <c r="F326" i="11"/>
  <c r="E326" i="11"/>
  <c r="D326" i="11"/>
  <c r="C326" i="11"/>
  <c r="B326" i="11"/>
  <c r="P325" i="11"/>
  <c r="J325" i="11"/>
  <c r="I325" i="11"/>
  <c r="H325" i="11"/>
  <c r="G325" i="11"/>
  <c r="F325" i="11"/>
  <c r="E325" i="11"/>
  <c r="D325" i="11"/>
  <c r="C325" i="11"/>
  <c r="B325" i="11"/>
  <c r="P324" i="11"/>
  <c r="J324" i="11"/>
  <c r="I324" i="11"/>
  <c r="H324" i="11"/>
  <c r="G324" i="11"/>
  <c r="F324" i="11"/>
  <c r="E324" i="11"/>
  <c r="D324" i="11"/>
  <c r="C324" i="11"/>
  <c r="B324" i="11"/>
  <c r="P323" i="11"/>
  <c r="J323" i="11"/>
  <c r="I323" i="11"/>
  <c r="H323" i="11"/>
  <c r="G323" i="11"/>
  <c r="F323" i="11"/>
  <c r="E323" i="11"/>
  <c r="D323" i="11"/>
  <c r="C323" i="11"/>
  <c r="B323" i="11"/>
  <c r="P322" i="11"/>
  <c r="J322" i="11"/>
  <c r="I322" i="11"/>
  <c r="H322" i="11"/>
  <c r="G322" i="11"/>
  <c r="F322" i="11"/>
  <c r="E322" i="11"/>
  <c r="D322" i="11"/>
  <c r="C322" i="11"/>
  <c r="B322" i="11"/>
  <c r="P321" i="11"/>
  <c r="J321" i="11"/>
  <c r="I321" i="11"/>
  <c r="H321" i="11"/>
  <c r="G321" i="11"/>
  <c r="F321" i="11"/>
  <c r="E321" i="11"/>
  <c r="D321" i="11"/>
  <c r="C321" i="11"/>
  <c r="B321" i="11"/>
  <c r="P320" i="11"/>
  <c r="J320" i="11"/>
  <c r="I320" i="11"/>
  <c r="H320" i="11"/>
  <c r="G320" i="11"/>
  <c r="F320" i="11"/>
  <c r="E320" i="11"/>
  <c r="D320" i="11"/>
  <c r="C320" i="11"/>
  <c r="B320" i="11"/>
  <c r="P319" i="11"/>
  <c r="J319" i="11"/>
  <c r="I319" i="11"/>
  <c r="H319" i="11"/>
  <c r="G319" i="11"/>
  <c r="F319" i="11"/>
  <c r="E319" i="11"/>
  <c r="D319" i="11"/>
  <c r="C319" i="11"/>
  <c r="B319" i="11"/>
  <c r="P318" i="11"/>
  <c r="J318" i="11"/>
  <c r="I318" i="11"/>
  <c r="H318" i="11"/>
  <c r="G318" i="11"/>
  <c r="F318" i="11"/>
  <c r="E318" i="11"/>
  <c r="D318" i="11"/>
  <c r="C318" i="11"/>
  <c r="B318" i="11"/>
  <c r="P317" i="11"/>
  <c r="J317" i="11"/>
  <c r="I317" i="11"/>
  <c r="H317" i="11"/>
  <c r="G317" i="11"/>
  <c r="F317" i="11"/>
  <c r="E317" i="11"/>
  <c r="D317" i="11"/>
  <c r="C317" i="11"/>
  <c r="B317" i="11"/>
  <c r="P316" i="11"/>
  <c r="J316" i="11"/>
  <c r="I316" i="11"/>
  <c r="H316" i="11"/>
  <c r="G316" i="11"/>
  <c r="F316" i="11"/>
  <c r="E316" i="11"/>
  <c r="D316" i="11"/>
  <c r="C316" i="11"/>
  <c r="B316" i="11"/>
  <c r="P315" i="11"/>
  <c r="J315" i="11"/>
  <c r="I315" i="11"/>
  <c r="H315" i="11"/>
  <c r="G315" i="11"/>
  <c r="F315" i="11"/>
  <c r="E315" i="11"/>
  <c r="D315" i="11"/>
  <c r="C315" i="11"/>
  <c r="B315" i="11"/>
  <c r="P314" i="11"/>
  <c r="J314" i="11"/>
  <c r="I314" i="11"/>
  <c r="H314" i="11"/>
  <c r="G314" i="11"/>
  <c r="F314" i="11"/>
  <c r="E314" i="11"/>
  <c r="D314" i="11"/>
  <c r="C314" i="11"/>
  <c r="B314" i="11"/>
  <c r="P313" i="11"/>
  <c r="J313" i="11"/>
  <c r="I313" i="11"/>
  <c r="H313" i="11"/>
  <c r="G313" i="11"/>
  <c r="F313" i="11"/>
  <c r="E313" i="11"/>
  <c r="D313" i="11"/>
  <c r="C313" i="11"/>
  <c r="B313" i="11"/>
  <c r="P312" i="11"/>
  <c r="J312" i="11"/>
  <c r="I312" i="11"/>
  <c r="H312" i="11"/>
  <c r="G312" i="11"/>
  <c r="F312" i="11"/>
  <c r="E312" i="11"/>
  <c r="D312" i="11"/>
  <c r="C312" i="11"/>
  <c r="B312" i="11"/>
  <c r="P311" i="11"/>
  <c r="J311" i="11"/>
  <c r="I311" i="11"/>
  <c r="H311" i="11"/>
  <c r="G311" i="11"/>
  <c r="F311" i="11"/>
  <c r="E311" i="11"/>
  <c r="D311" i="11"/>
  <c r="C311" i="11"/>
  <c r="B311" i="11"/>
  <c r="P310" i="11"/>
  <c r="J310" i="11"/>
  <c r="I310" i="11"/>
  <c r="H310" i="11"/>
  <c r="G310" i="11"/>
  <c r="F310" i="11"/>
  <c r="E310" i="11"/>
  <c r="D310" i="11"/>
  <c r="C310" i="11"/>
  <c r="B310" i="11"/>
  <c r="P309" i="11"/>
  <c r="J309" i="11"/>
  <c r="I309" i="11"/>
  <c r="H309" i="11"/>
  <c r="G309" i="11"/>
  <c r="F309" i="11"/>
  <c r="E309" i="11"/>
  <c r="D309" i="11"/>
  <c r="C309" i="11"/>
  <c r="B309" i="11"/>
  <c r="P308" i="11"/>
  <c r="J308" i="11"/>
  <c r="I308" i="11"/>
  <c r="H308" i="11"/>
  <c r="G308" i="11"/>
  <c r="F308" i="11"/>
  <c r="E308" i="11"/>
  <c r="D308" i="11"/>
  <c r="C308" i="11"/>
  <c r="B308" i="11"/>
  <c r="P307" i="11"/>
  <c r="J307" i="11"/>
  <c r="I307" i="11"/>
  <c r="H307" i="11"/>
  <c r="G307" i="11"/>
  <c r="F307" i="11"/>
  <c r="E307" i="11"/>
  <c r="D307" i="11"/>
  <c r="C307" i="11"/>
  <c r="B307" i="11"/>
  <c r="P306" i="11"/>
  <c r="J306" i="11"/>
  <c r="I306" i="11"/>
  <c r="H306" i="11"/>
  <c r="G306" i="11"/>
  <c r="F306" i="11"/>
  <c r="E306" i="11"/>
  <c r="D306" i="11"/>
  <c r="C306" i="11"/>
  <c r="B306" i="11"/>
  <c r="P305" i="11"/>
  <c r="J305" i="11"/>
  <c r="I305" i="11"/>
  <c r="H305" i="11"/>
  <c r="G305" i="11"/>
  <c r="F305" i="11"/>
  <c r="E305" i="11"/>
  <c r="D305" i="11"/>
  <c r="C305" i="11"/>
  <c r="B305" i="11"/>
  <c r="P304" i="11"/>
  <c r="J304" i="11"/>
  <c r="I304" i="11"/>
  <c r="H304" i="11"/>
  <c r="G304" i="11"/>
  <c r="F304" i="11"/>
  <c r="E304" i="11"/>
  <c r="D304" i="11"/>
  <c r="C304" i="11"/>
  <c r="B304" i="11"/>
  <c r="P303" i="11"/>
  <c r="J303" i="11"/>
  <c r="I303" i="11"/>
  <c r="H303" i="11"/>
  <c r="G303" i="11"/>
  <c r="F303" i="11"/>
  <c r="E303" i="11"/>
  <c r="D303" i="11"/>
  <c r="C303" i="11"/>
  <c r="B303" i="11"/>
  <c r="P302" i="11"/>
  <c r="J302" i="11"/>
  <c r="I302" i="11"/>
  <c r="H302" i="11"/>
  <c r="G302" i="11"/>
  <c r="F302" i="11"/>
  <c r="E302" i="11"/>
  <c r="D302" i="11"/>
  <c r="C302" i="11"/>
  <c r="B302" i="11"/>
  <c r="P301" i="11"/>
  <c r="J301" i="11"/>
  <c r="I301" i="11"/>
  <c r="H301" i="11"/>
  <c r="G301" i="11"/>
  <c r="F301" i="11"/>
  <c r="E301" i="11"/>
  <c r="D301" i="11"/>
  <c r="C301" i="11"/>
  <c r="B301" i="11"/>
  <c r="P300" i="11"/>
  <c r="J300" i="11"/>
  <c r="I300" i="11"/>
  <c r="H300" i="11"/>
  <c r="G300" i="11"/>
  <c r="F300" i="11"/>
  <c r="E300" i="11"/>
  <c r="D300" i="11"/>
  <c r="C300" i="11"/>
  <c r="B300" i="11"/>
  <c r="P299" i="11"/>
  <c r="J299" i="11"/>
  <c r="I299" i="11"/>
  <c r="H299" i="11"/>
  <c r="G299" i="11"/>
  <c r="F299" i="11"/>
  <c r="E299" i="11"/>
  <c r="D299" i="11"/>
  <c r="C299" i="11"/>
  <c r="B299" i="11"/>
  <c r="P298" i="11"/>
  <c r="J298" i="11"/>
  <c r="I298" i="11"/>
  <c r="H298" i="11"/>
  <c r="G298" i="11"/>
  <c r="F298" i="11"/>
  <c r="E298" i="11"/>
  <c r="D298" i="11"/>
  <c r="C298" i="11"/>
  <c r="B298" i="11"/>
  <c r="P297" i="11"/>
  <c r="J297" i="11"/>
  <c r="I297" i="11"/>
  <c r="H297" i="11"/>
  <c r="G297" i="11"/>
  <c r="F297" i="11"/>
  <c r="E297" i="11"/>
  <c r="D297" i="11"/>
  <c r="C297" i="11"/>
  <c r="B297" i="11"/>
  <c r="P296" i="11"/>
  <c r="J296" i="11"/>
  <c r="I296" i="11"/>
  <c r="H296" i="11"/>
  <c r="G296" i="11"/>
  <c r="F296" i="11"/>
  <c r="E296" i="11"/>
  <c r="D296" i="11"/>
  <c r="C296" i="11"/>
  <c r="B296" i="11"/>
  <c r="P295" i="11"/>
  <c r="J295" i="11"/>
  <c r="I295" i="11"/>
  <c r="H295" i="11"/>
  <c r="G295" i="11"/>
  <c r="F295" i="11"/>
  <c r="E295" i="11"/>
  <c r="D295" i="11"/>
  <c r="C295" i="11"/>
  <c r="B295" i="11"/>
  <c r="P294" i="11"/>
  <c r="J294" i="11"/>
  <c r="I294" i="11"/>
  <c r="H294" i="11"/>
  <c r="G294" i="11"/>
  <c r="F294" i="11"/>
  <c r="E294" i="11"/>
  <c r="D294" i="11"/>
  <c r="C294" i="11"/>
  <c r="B294" i="11"/>
  <c r="P293" i="11"/>
  <c r="J293" i="11"/>
  <c r="I293" i="11"/>
  <c r="H293" i="11"/>
  <c r="G293" i="11"/>
  <c r="F293" i="11"/>
  <c r="E293" i="11"/>
  <c r="D293" i="11"/>
  <c r="C293" i="11"/>
  <c r="B293" i="11"/>
  <c r="P292" i="11"/>
  <c r="J292" i="11"/>
  <c r="I292" i="11"/>
  <c r="H292" i="11"/>
  <c r="G292" i="11"/>
  <c r="F292" i="11"/>
  <c r="E292" i="11"/>
  <c r="D292" i="11"/>
  <c r="C292" i="11"/>
  <c r="B292" i="11"/>
  <c r="P291" i="11"/>
  <c r="J291" i="11"/>
  <c r="I291" i="11"/>
  <c r="H291" i="11"/>
  <c r="G291" i="11"/>
  <c r="F291" i="11"/>
  <c r="E291" i="11"/>
  <c r="D291" i="11"/>
  <c r="C291" i="11"/>
  <c r="B291" i="11"/>
  <c r="P290" i="11"/>
  <c r="J290" i="11"/>
  <c r="I290" i="11"/>
  <c r="H290" i="11"/>
  <c r="G290" i="11"/>
  <c r="F290" i="11"/>
  <c r="E290" i="11"/>
  <c r="D290" i="11"/>
  <c r="C290" i="11"/>
  <c r="B290" i="11"/>
  <c r="P289" i="11"/>
  <c r="J289" i="11"/>
  <c r="I289" i="11"/>
  <c r="H289" i="11"/>
  <c r="G289" i="11"/>
  <c r="F289" i="11"/>
  <c r="E289" i="11"/>
  <c r="D289" i="11"/>
  <c r="C289" i="11"/>
  <c r="B289" i="11"/>
  <c r="P288" i="11"/>
  <c r="J288" i="11"/>
  <c r="I288" i="11"/>
  <c r="H288" i="11"/>
  <c r="G288" i="11"/>
  <c r="F288" i="11"/>
  <c r="E288" i="11"/>
  <c r="D288" i="11"/>
  <c r="C288" i="11"/>
  <c r="B288" i="11"/>
  <c r="P287" i="11"/>
  <c r="J287" i="11"/>
  <c r="I287" i="11"/>
  <c r="H287" i="11"/>
  <c r="G287" i="11"/>
  <c r="F287" i="11"/>
  <c r="E287" i="11"/>
  <c r="D287" i="11"/>
  <c r="C287" i="11"/>
  <c r="B287" i="11"/>
  <c r="P286" i="11"/>
  <c r="J286" i="11"/>
  <c r="I286" i="11"/>
  <c r="H286" i="11"/>
  <c r="G286" i="11"/>
  <c r="F286" i="11"/>
  <c r="E286" i="11"/>
  <c r="D286" i="11"/>
  <c r="C286" i="11"/>
  <c r="B286" i="11"/>
  <c r="P285" i="11"/>
  <c r="J285" i="11"/>
  <c r="I285" i="11"/>
  <c r="H285" i="11"/>
  <c r="G285" i="11"/>
  <c r="F285" i="11"/>
  <c r="E285" i="11"/>
  <c r="D285" i="11"/>
  <c r="C285" i="11"/>
  <c r="B285" i="11"/>
  <c r="P284" i="11"/>
  <c r="J284" i="11"/>
  <c r="I284" i="11"/>
  <c r="H284" i="11"/>
  <c r="G284" i="11"/>
  <c r="F284" i="11"/>
  <c r="E284" i="11"/>
  <c r="D284" i="11"/>
  <c r="C284" i="11"/>
  <c r="B284" i="11"/>
  <c r="P283" i="11"/>
  <c r="J283" i="11"/>
  <c r="I283" i="11"/>
  <c r="H283" i="11"/>
  <c r="G283" i="11"/>
  <c r="F283" i="11"/>
  <c r="E283" i="11"/>
  <c r="D283" i="11"/>
  <c r="C283" i="11"/>
  <c r="B283" i="11"/>
  <c r="P282" i="11"/>
  <c r="J282" i="11"/>
  <c r="I282" i="11"/>
  <c r="H282" i="11"/>
  <c r="G282" i="11"/>
  <c r="F282" i="11"/>
  <c r="E282" i="11"/>
  <c r="D282" i="11"/>
  <c r="C282" i="11"/>
  <c r="B282" i="11"/>
  <c r="P281" i="11"/>
  <c r="J281" i="11"/>
  <c r="I281" i="11"/>
  <c r="H281" i="11"/>
  <c r="G281" i="11"/>
  <c r="F281" i="11"/>
  <c r="E281" i="11"/>
  <c r="D281" i="11"/>
  <c r="C281" i="11"/>
  <c r="B281" i="11"/>
  <c r="P280" i="11"/>
  <c r="J280" i="11"/>
  <c r="I280" i="11"/>
  <c r="H280" i="11"/>
  <c r="G280" i="11"/>
  <c r="F280" i="11"/>
  <c r="E280" i="11"/>
  <c r="D280" i="11"/>
  <c r="C280" i="11"/>
  <c r="B280" i="11"/>
  <c r="P279" i="11"/>
  <c r="J279" i="11"/>
  <c r="I279" i="11"/>
  <c r="H279" i="11"/>
  <c r="G279" i="11"/>
  <c r="F279" i="11"/>
  <c r="E279" i="11"/>
  <c r="D279" i="11"/>
  <c r="C279" i="11"/>
  <c r="B279" i="11"/>
  <c r="P278" i="11"/>
  <c r="J278" i="11"/>
  <c r="I278" i="11"/>
  <c r="H278" i="11"/>
  <c r="G278" i="11"/>
  <c r="F278" i="11"/>
  <c r="E278" i="11"/>
  <c r="D278" i="11"/>
  <c r="C278" i="11"/>
  <c r="B278" i="11"/>
  <c r="P277" i="11"/>
  <c r="J277" i="11"/>
  <c r="I277" i="11"/>
  <c r="H277" i="11"/>
  <c r="G277" i="11"/>
  <c r="F277" i="11"/>
  <c r="E277" i="11"/>
  <c r="D277" i="11"/>
  <c r="C277" i="11"/>
  <c r="B277" i="11"/>
  <c r="P276" i="11"/>
  <c r="J276" i="11"/>
  <c r="I276" i="11"/>
  <c r="H276" i="11"/>
  <c r="G276" i="11"/>
  <c r="F276" i="11"/>
  <c r="E276" i="11"/>
  <c r="D276" i="11"/>
  <c r="C276" i="11"/>
  <c r="B276" i="11"/>
  <c r="P275" i="11"/>
  <c r="J275" i="11"/>
  <c r="I275" i="11"/>
  <c r="H275" i="11"/>
  <c r="G275" i="11"/>
  <c r="F275" i="11"/>
  <c r="E275" i="11"/>
  <c r="D275" i="11"/>
  <c r="C275" i="11"/>
  <c r="B275" i="11"/>
  <c r="P274" i="11"/>
  <c r="J274" i="11"/>
  <c r="I274" i="11"/>
  <c r="H274" i="11"/>
  <c r="G274" i="11"/>
  <c r="F274" i="11"/>
  <c r="E274" i="11"/>
  <c r="D274" i="11"/>
  <c r="C274" i="11"/>
  <c r="B274" i="11"/>
  <c r="P273" i="11"/>
  <c r="J273" i="11"/>
  <c r="I273" i="11"/>
  <c r="H273" i="11"/>
  <c r="G273" i="11"/>
  <c r="F273" i="11"/>
  <c r="E273" i="11"/>
  <c r="D273" i="11"/>
  <c r="C273" i="11"/>
  <c r="B273" i="11"/>
  <c r="P272" i="11"/>
  <c r="J272" i="11"/>
  <c r="I272" i="11"/>
  <c r="H272" i="11"/>
  <c r="G272" i="11"/>
  <c r="F272" i="11"/>
  <c r="E272" i="11"/>
  <c r="D272" i="11"/>
  <c r="C272" i="11"/>
  <c r="B272" i="11"/>
  <c r="P271" i="11"/>
  <c r="J271" i="11"/>
  <c r="I271" i="11"/>
  <c r="H271" i="11"/>
  <c r="G271" i="11"/>
  <c r="F271" i="11"/>
  <c r="E271" i="11"/>
  <c r="D271" i="11"/>
  <c r="C271" i="11"/>
  <c r="B271" i="11"/>
  <c r="P270" i="11"/>
  <c r="J270" i="11"/>
  <c r="I270" i="11"/>
  <c r="H270" i="11"/>
  <c r="G270" i="11"/>
  <c r="F270" i="11"/>
  <c r="E270" i="11"/>
  <c r="D270" i="11"/>
  <c r="C270" i="11"/>
  <c r="B270" i="11"/>
  <c r="P269" i="11"/>
  <c r="J269" i="11"/>
  <c r="I269" i="11"/>
  <c r="H269" i="11"/>
  <c r="G269" i="11"/>
  <c r="F269" i="11"/>
  <c r="E269" i="11"/>
  <c r="D269" i="11"/>
  <c r="C269" i="11"/>
  <c r="B269" i="11"/>
  <c r="P268" i="11"/>
  <c r="J268" i="11"/>
  <c r="I268" i="11"/>
  <c r="H268" i="11"/>
  <c r="G268" i="11"/>
  <c r="F268" i="11"/>
  <c r="E268" i="11"/>
  <c r="D268" i="11"/>
  <c r="C268" i="11"/>
  <c r="B268" i="11"/>
  <c r="P267" i="11"/>
  <c r="J267" i="11"/>
  <c r="I267" i="11"/>
  <c r="H267" i="11"/>
  <c r="G267" i="11"/>
  <c r="F267" i="11"/>
  <c r="E267" i="11"/>
  <c r="D267" i="11"/>
  <c r="C267" i="11"/>
  <c r="B267" i="11"/>
  <c r="P266" i="11"/>
  <c r="J266" i="11"/>
  <c r="I266" i="11"/>
  <c r="H266" i="11"/>
  <c r="G266" i="11"/>
  <c r="F266" i="11"/>
  <c r="E266" i="11"/>
  <c r="D266" i="11"/>
  <c r="C266" i="11"/>
  <c r="B266" i="11"/>
  <c r="P265" i="11"/>
  <c r="J265" i="11"/>
  <c r="I265" i="11"/>
  <c r="H265" i="11"/>
  <c r="G265" i="11"/>
  <c r="F265" i="11"/>
  <c r="E265" i="11"/>
  <c r="D265" i="11"/>
  <c r="C265" i="11"/>
  <c r="B265" i="11"/>
  <c r="P264" i="11"/>
  <c r="J264" i="11"/>
  <c r="I264" i="11"/>
  <c r="H264" i="11"/>
  <c r="G264" i="11"/>
  <c r="F264" i="11"/>
  <c r="E264" i="11"/>
  <c r="D264" i="11"/>
  <c r="C264" i="11"/>
  <c r="B264" i="11"/>
  <c r="P263" i="11"/>
  <c r="J263" i="11"/>
  <c r="I263" i="11"/>
  <c r="H263" i="11"/>
  <c r="G263" i="11"/>
  <c r="F263" i="11"/>
  <c r="E263" i="11"/>
  <c r="D263" i="11"/>
  <c r="C263" i="11"/>
  <c r="B263" i="11"/>
  <c r="P262" i="11"/>
  <c r="J262" i="11"/>
  <c r="I262" i="11"/>
  <c r="H262" i="11"/>
  <c r="G262" i="11"/>
  <c r="F262" i="11"/>
  <c r="E262" i="11"/>
  <c r="D262" i="11"/>
  <c r="C262" i="11"/>
  <c r="B262" i="11"/>
  <c r="P261" i="11"/>
  <c r="J261" i="11"/>
  <c r="I261" i="11"/>
  <c r="H261" i="11"/>
  <c r="G261" i="11"/>
  <c r="F261" i="11"/>
  <c r="E261" i="11"/>
  <c r="D261" i="11"/>
  <c r="C261" i="11"/>
  <c r="B261" i="11"/>
  <c r="P260" i="11"/>
  <c r="J260" i="11"/>
  <c r="I260" i="11"/>
  <c r="H260" i="11"/>
  <c r="G260" i="11"/>
  <c r="F260" i="11"/>
  <c r="E260" i="11"/>
  <c r="D260" i="11"/>
  <c r="C260" i="11"/>
  <c r="B260" i="11"/>
  <c r="P259" i="11"/>
  <c r="J259" i="11"/>
  <c r="I259" i="11"/>
  <c r="H259" i="11"/>
  <c r="G259" i="11"/>
  <c r="F259" i="11"/>
  <c r="E259" i="11"/>
  <c r="D259" i="11"/>
  <c r="C259" i="11"/>
  <c r="B259" i="11"/>
  <c r="P258" i="11"/>
  <c r="J258" i="11"/>
  <c r="I258" i="11"/>
  <c r="H258" i="11"/>
  <c r="G258" i="11"/>
  <c r="F258" i="11"/>
  <c r="E258" i="11"/>
  <c r="D258" i="11"/>
  <c r="C258" i="11"/>
  <c r="B258" i="11"/>
  <c r="P257" i="11"/>
  <c r="J257" i="11"/>
  <c r="I257" i="11"/>
  <c r="H257" i="11"/>
  <c r="G257" i="11"/>
  <c r="F257" i="11"/>
  <c r="E257" i="11"/>
  <c r="D257" i="11"/>
  <c r="C257" i="11"/>
  <c r="B257" i="11"/>
  <c r="P256" i="11"/>
  <c r="J256" i="11"/>
  <c r="I256" i="11"/>
  <c r="H256" i="11"/>
  <c r="G256" i="11"/>
  <c r="F256" i="11"/>
  <c r="E256" i="11"/>
  <c r="D256" i="11"/>
  <c r="C256" i="11"/>
  <c r="B256" i="11"/>
  <c r="P255" i="11"/>
  <c r="J255" i="11"/>
  <c r="I255" i="11"/>
  <c r="H255" i="11"/>
  <c r="G255" i="11"/>
  <c r="F255" i="11"/>
  <c r="E255" i="11"/>
  <c r="D255" i="11"/>
  <c r="C255" i="11"/>
  <c r="B255" i="11"/>
  <c r="P254" i="11"/>
  <c r="J254" i="11"/>
  <c r="I254" i="11"/>
  <c r="H254" i="11"/>
  <c r="G254" i="11"/>
  <c r="F254" i="11"/>
  <c r="E254" i="11"/>
  <c r="D254" i="11"/>
  <c r="C254" i="11"/>
  <c r="B254" i="11"/>
  <c r="P253" i="11"/>
  <c r="J253" i="11"/>
  <c r="I253" i="11"/>
  <c r="H253" i="11"/>
  <c r="G253" i="11"/>
  <c r="F253" i="11"/>
  <c r="E253" i="11"/>
  <c r="D253" i="11"/>
  <c r="C253" i="11"/>
  <c r="B253" i="11"/>
  <c r="P252" i="11"/>
  <c r="J252" i="11"/>
  <c r="I252" i="11"/>
  <c r="H252" i="11"/>
  <c r="G252" i="11"/>
  <c r="F252" i="11"/>
  <c r="E252" i="11"/>
  <c r="D252" i="11"/>
  <c r="C252" i="11"/>
  <c r="B252" i="11"/>
  <c r="P251" i="11"/>
  <c r="J251" i="11"/>
  <c r="I251" i="11"/>
  <c r="H251" i="11"/>
  <c r="G251" i="11"/>
  <c r="F251" i="11"/>
  <c r="E251" i="11"/>
  <c r="D251" i="11"/>
  <c r="C251" i="11"/>
  <c r="B251" i="11"/>
  <c r="P250" i="11"/>
  <c r="J250" i="11"/>
  <c r="I250" i="11"/>
  <c r="H250" i="11"/>
  <c r="G250" i="11"/>
  <c r="F250" i="11"/>
  <c r="E250" i="11"/>
  <c r="D250" i="11"/>
  <c r="C250" i="11"/>
  <c r="B250" i="11"/>
  <c r="P249" i="11"/>
  <c r="J249" i="11"/>
  <c r="I249" i="11"/>
  <c r="H249" i="11"/>
  <c r="G249" i="11"/>
  <c r="F249" i="11"/>
  <c r="E249" i="11"/>
  <c r="D249" i="11"/>
  <c r="C249" i="11"/>
  <c r="B249" i="11"/>
  <c r="P248" i="11"/>
  <c r="J248" i="11"/>
  <c r="I248" i="11"/>
  <c r="H248" i="11"/>
  <c r="G248" i="11"/>
  <c r="F248" i="11"/>
  <c r="E248" i="11"/>
  <c r="D248" i="11"/>
  <c r="C248" i="11"/>
  <c r="B248" i="11"/>
  <c r="P247" i="11"/>
  <c r="J247" i="11"/>
  <c r="I247" i="11"/>
  <c r="H247" i="11"/>
  <c r="G247" i="11"/>
  <c r="F247" i="11"/>
  <c r="E247" i="11"/>
  <c r="D247" i="11"/>
  <c r="C247" i="11"/>
  <c r="B247" i="11"/>
  <c r="P246" i="11"/>
  <c r="J246" i="11"/>
  <c r="I246" i="11"/>
  <c r="H246" i="11"/>
  <c r="G246" i="11"/>
  <c r="F246" i="11"/>
  <c r="E246" i="11"/>
  <c r="D246" i="11"/>
  <c r="C246" i="11"/>
  <c r="B246" i="11"/>
  <c r="P245" i="11"/>
  <c r="J245" i="11"/>
  <c r="I245" i="11"/>
  <c r="H245" i="11"/>
  <c r="G245" i="11"/>
  <c r="F245" i="11"/>
  <c r="E245" i="11"/>
  <c r="D245" i="11"/>
  <c r="C245" i="11"/>
  <c r="B245" i="11"/>
  <c r="P244" i="11"/>
  <c r="J244" i="11"/>
  <c r="I244" i="11"/>
  <c r="H244" i="11"/>
  <c r="G244" i="11"/>
  <c r="F244" i="11"/>
  <c r="E244" i="11"/>
  <c r="D244" i="11"/>
  <c r="C244" i="11"/>
  <c r="B244" i="11"/>
  <c r="P243" i="11"/>
  <c r="J243" i="11"/>
  <c r="I243" i="11"/>
  <c r="H243" i="11"/>
  <c r="G243" i="11"/>
  <c r="F243" i="11"/>
  <c r="E243" i="11"/>
  <c r="D243" i="11"/>
  <c r="C243" i="11"/>
  <c r="B243" i="11"/>
  <c r="P242" i="11"/>
  <c r="J242" i="11"/>
  <c r="I242" i="11"/>
  <c r="H242" i="11"/>
  <c r="G242" i="11"/>
  <c r="F242" i="11"/>
  <c r="E242" i="11"/>
  <c r="D242" i="11"/>
  <c r="C242" i="11"/>
  <c r="B242" i="11"/>
  <c r="P241" i="11"/>
  <c r="J241" i="11"/>
  <c r="I241" i="11"/>
  <c r="H241" i="11"/>
  <c r="G241" i="11"/>
  <c r="F241" i="11"/>
  <c r="E241" i="11"/>
  <c r="D241" i="11"/>
  <c r="C241" i="11"/>
  <c r="B241" i="11"/>
  <c r="P240" i="11"/>
  <c r="J240" i="11"/>
  <c r="I240" i="11"/>
  <c r="H240" i="11"/>
  <c r="G240" i="11"/>
  <c r="F240" i="11"/>
  <c r="E240" i="11"/>
  <c r="D240" i="11"/>
  <c r="C240" i="11"/>
  <c r="B240" i="11"/>
  <c r="P239" i="11"/>
  <c r="J239" i="11"/>
  <c r="I239" i="11"/>
  <c r="H239" i="11"/>
  <c r="G239" i="11"/>
  <c r="F239" i="11"/>
  <c r="E239" i="11"/>
  <c r="D239" i="11"/>
  <c r="C239" i="11"/>
  <c r="B239" i="11"/>
  <c r="P238" i="11"/>
  <c r="J238" i="11"/>
  <c r="I238" i="11"/>
  <c r="H238" i="11"/>
  <c r="G238" i="11"/>
  <c r="F238" i="11"/>
  <c r="E238" i="11"/>
  <c r="D238" i="11"/>
  <c r="C238" i="11"/>
  <c r="B238" i="11"/>
  <c r="P237" i="11"/>
  <c r="J237" i="11"/>
  <c r="I237" i="11"/>
  <c r="H237" i="11"/>
  <c r="G237" i="11"/>
  <c r="F237" i="11"/>
  <c r="E237" i="11"/>
  <c r="D237" i="11"/>
  <c r="C237" i="11"/>
  <c r="B237" i="11"/>
  <c r="P236" i="11"/>
  <c r="J236" i="11"/>
  <c r="I236" i="11"/>
  <c r="H236" i="11"/>
  <c r="G236" i="11"/>
  <c r="F236" i="11"/>
  <c r="E236" i="11"/>
  <c r="D236" i="11"/>
  <c r="C236" i="11"/>
  <c r="B236" i="11"/>
  <c r="P235" i="11"/>
  <c r="J235" i="11"/>
  <c r="I235" i="11"/>
  <c r="H235" i="11"/>
  <c r="G235" i="11"/>
  <c r="F235" i="11"/>
  <c r="E235" i="11"/>
  <c r="D235" i="11"/>
  <c r="C235" i="11"/>
  <c r="B235" i="11"/>
  <c r="P234" i="11"/>
  <c r="J234" i="11"/>
  <c r="I234" i="11"/>
  <c r="H234" i="11"/>
  <c r="G234" i="11"/>
  <c r="F234" i="11"/>
  <c r="E234" i="11"/>
  <c r="D234" i="11"/>
  <c r="C234" i="11"/>
  <c r="B234" i="11"/>
  <c r="P233" i="11"/>
  <c r="J233" i="11"/>
  <c r="I233" i="11"/>
  <c r="H233" i="11"/>
  <c r="G233" i="11"/>
  <c r="F233" i="11"/>
  <c r="E233" i="11"/>
  <c r="D233" i="11"/>
  <c r="C233" i="11"/>
  <c r="B233" i="11"/>
  <c r="P232" i="11"/>
  <c r="J232" i="11"/>
  <c r="I232" i="11"/>
  <c r="H232" i="11"/>
  <c r="G232" i="11"/>
  <c r="F232" i="11"/>
  <c r="E232" i="11"/>
  <c r="D232" i="11"/>
  <c r="C232" i="11"/>
  <c r="B232" i="11"/>
  <c r="P231" i="11"/>
  <c r="J231" i="11"/>
  <c r="I231" i="11"/>
  <c r="H231" i="11"/>
  <c r="G231" i="11"/>
  <c r="F231" i="11"/>
  <c r="E231" i="11"/>
  <c r="D231" i="11"/>
  <c r="C231" i="11"/>
  <c r="B231" i="11"/>
  <c r="P230" i="11"/>
  <c r="J230" i="11"/>
  <c r="I230" i="11"/>
  <c r="H230" i="11"/>
  <c r="G230" i="11"/>
  <c r="F230" i="11"/>
  <c r="E230" i="11"/>
  <c r="D230" i="11"/>
  <c r="C230" i="11"/>
  <c r="B230" i="11"/>
  <c r="P229" i="11"/>
  <c r="J229" i="11"/>
  <c r="I229" i="11"/>
  <c r="H229" i="11"/>
  <c r="G229" i="11"/>
  <c r="F229" i="11"/>
  <c r="E229" i="11"/>
  <c r="D229" i="11"/>
  <c r="C229" i="11"/>
  <c r="B229" i="11"/>
  <c r="P228" i="11"/>
  <c r="J228" i="11"/>
  <c r="I228" i="11"/>
  <c r="H228" i="11"/>
  <c r="G228" i="11"/>
  <c r="F228" i="11"/>
  <c r="E228" i="11"/>
  <c r="D228" i="11"/>
  <c r="C228" i="11"/>
  <c r="B228" i="11"/>
  <c r="P227" i="11"/>
  <c r="J227" i="11"/>
  <c r="I227" i="11"/>
  <c r="H227" i="11"/>
  <c r="G227" i="11"/>
  <c r="F227" i="11"/>
  <c r="E227" i="11"/>
  <c r="D227" i="11"/>
  <c r="C227" i="11"/>
  <c r="B227" i="11"/>
  <c r="P226" i="11"/>
  <c r="J226" i="11"/>
  <c r="I226" i="11"/>
  <c r="H226" i="11"/>
  <c r="G226" i="11"/>
  <c r="F226" i="11"/>
  <c r="E226" i="11"/>
  <c r="D226" i="11"/>
  <c r="C226" i="11"/>
  <c r="B226" i="11"/>
  <c r="P225" i="11"/>
  <c r="J225" i="11"/>
  <c r="I225" i="11"/>
  <c r="H225" i="11"/>
  <c r="G225" i="11"/>
  <c r="F225" i="11"/>
  <c r="E225" i="11"/>
  <c r="D225" i="11"/>
  <c r="C225" i="11"/>
  <c r="B225" i="11"/>
  <c r="P224" i="11"/>
  <c r="J224" i="11"/>
  <c r="I224" i="11"/>
  <c r="H224" i="11"/>
  <c r="G224" i="11"/>
  <c r="F224" i="11"/>
  <c r="E224" i="11"/>
  <c r="D224" i="11"/>
  <c r="C224" i="11"/>
  <c r="B224" i="11"/>
  <c r="P223" i="11"/>
  <c r="J223" i="11"/>
  <c r="I223" i="11"/>
  <c r="H223" i="11"/>
  <c r="G223" i="11"/>
  <c r="F223" i="11"/>
  <c r="E223" i="11"/>
  <c r="D223" i="11"/>
  <c r="C223" i="11"/>
  <c r="B223" i="11"/>
  <c r="P222" i="11"/>
  <c r="J222" i="11"/>
  <c r="I222" i="11"/>
  <c r="H222" i="11"/>
  <c r="G222" i="11"/>
  <c r="F222" i="11"/>
  <c r="E222" i="11"/>
  <c r="D222" i="11"/>
  <c r="C222" i="11"/>
  <c r="B222" i="11"/>
  <c r="P221" i="11"/>
  <c r="J221" i="11"/>
  <c r="I221" i="11"/>
  <c r="H221" i="11"/>
  <c r="G221" i="11"/>
  <c r="F221" i="11"/>
  <c r="E221" i="11"/>
  <c r="D221" i="11"/>
  <c r="C221" i="11"/>
  <c r="B221" i="11"/>
  <c r="P220" i="11"/>
  <c r="J220" i="11"/>
  <c r="I220" i="11"/>
  <c r="H220" i="11"/>
  <c r="G220" i="11"/>
  <c r="F220" i="11"/>
  <c r="E220" i="11"/>
  <c r="D220" i="11"/>
  <c r="C220" i="11"/>
  <c r="B220" i="11"/>
  <c r="P219" i="11"/>
  <c r="J219" i="11"/>
  <c r="I219" i="11"/>
  <c r="H219" i="11"/>
  <c r="G219" i="11"/>
  <c r="F219" i="11"/>
  <c r="E219" i="11"/>
  <c r="D219" i="11"/>
  <c r="C219" i="11"/>
  <c r="B219" i="11"/>
  <c r="P218" i="11"/>
  <c r="J218" i="11"/>
  <c r="I218" i="11"/>
  <c r="H218" i="11"/>
  <c r="G218" i="11"/>
  <c r="F218" i="11"/>
  <c r="E218" i="11"/>
  <c r="D218" i="11"/>
  <c r="C218" i="11"/>
  <c r="B218" i="11"/>
  <c r="P217" i="11"/>
  <c r="J217" i="11"/>
  <c r="I217" i="11"/>
  <c r="H217" i="11"/>
  <c r="G217" i="11"/>
  <c r="F217" i="11"/>
  <c r="E217" i="11"/>
  <c r="D217" i="11"/>
  <c r="C217" i="11"/>
  <c r="B217" i="11"/>
  <c r="P216" i="11"/>
  <c r="J216" i="11"/>
  <c r="I216" i="11"/>
  <c r="H216" i="11"/>
  <c r="G216" i="11"/>
  <c r="F216" i="11"/>
  <c r="E216" i="11"/>
  <c r="D216" i="11"/>
  <c r="C216" i="11"/>
  <c r="B216" i="11"/>
  <c r="P215" i="11"/>
  <c r="J215" i="11"/>
  <c r="I215" i="11"/>
  <c r="H215" i="11"/>
  <c r="G215" i="11"/>
  <c r="F215" i="11"/>
  <c r="E215" i="11"/>
  <c r="D215" i="11"/>
  <c r="C215" i="11"/>
  <c r="B215" i="11"/>
  <c r="P214" i="11"/>
  <c r="J214" i="11"/>
  <c r="I214" i="11"/>
  <c r="H214" i="11"/>
  <c r="G214" i="11"/>
  <c r="F214" i="11"/>
  <c r="E214" i="11"/>
  <c r="D214" i="11"/>
  <c r="C214" i="11"/>
  <c r="B214" i="11"/>
  <c r="P213" i="11"/>
  <c r="J213" i="11"/>
  <c r="I213" i="11"/>
  <c r="H213" i="11"/>
  <c r="G213" i="11"/>
  <c r="F213" i="11"/>
  <c r="E213" i="11"/>
  <c r="D213" i="11"/>
  <c r="C213" i="11"/>
  <c r="B213" i="11"/>
  <c r="P212" i="11"/>
  <c r="J212" i="11"/>
  <c r="I212" i="11"/>
  <c r="H212" i="11"/>
  <c r="G212" i="11"/>
  <c r="F212" i="11"/>
  <c r="E212" i="11"/>
  <c r="D212" i="11"/>
  <c r="C212" i="11"/>
  <c r="B212" i="11"/>
  <c r="P211" i="11"/>
  <c r="J211" i="11"/>
  <c r="I211" i="11"/>
  <c r="H211" i="11"/>
  <c r="G211" i="11"/>
  <c r="F211" i="11"/>
  <c r="E211" i="11"/>
  <c r="D211" i="11"/>
  <c r="C211" i="11"/>
  <c r="B211" i="11"/>
  <c r="P210" i="11"/>
  <c r="J210" i="11"/>
  <c r="I210" i="11"/>
  <c r="H210" i="11"/>
  <c r="G210" i="11"/>
  <c r="F210" i="11"/>
  <c r="E210" i="11"/>
  <c r="D210" i="11"/>
  <c r="C210" i="11"/>
  <c r="B210" i="11"/>
  <c r="P209" i="11"/>
  <c r="J209" i="11"/>
  <c r="I209" i="11"/>
  <c r="H209" i="11"/>
  <c r="G209" i="11"/>
  <c r="F209" i="11"/>
  <c r="E209" i="11"/>
  <c r="D209" i="11"/>
  <c r="C209" i="11"/>
  <c r="B209" i="11"/>
  <c r="P208" i="11"/>
  <c r="J208" i="11"/>
  <c r="I208" i="11"/>
  <c r="H208" i="11"/>
  <c r="G208" i="11"/>
  <c r="F208" i="11"/>
  <c r="E208" i="11"/>
  <c r="D208" i="11"/>
  <c r="C208" i="11"/>
  <c r="B208" i="11"/>
  <c r="P207" i="11"/>
  <c r="J207" i="11"/>
  <c r="I207" i="11"/>
  <c r="H207" i="11"/>
  <c r="G207" i="11"/>
  <c r="F207" i="11"/>
  <c r="E207" i="11"/>
  <c r="D207" i="11"/>
  <c r="C207" i="11"/>
  <c r="B207" i="11"/>
  <c r="P206" i="11"/>
  <c r="I206" i="11"/>
  <c r="H206" i="11"/>
  <c r="G206" i="11"/>
  <c r="F206" i="11"/>
  <c r="E206" i="11"/>
  <c r="D206" i="11"/>
  <c r="C206" i="11"/>
  <c r="B206" i="11"/>
  <c r="P205" i="11"/>
  <c r="J205" i="11"/>
  <c r="I205" i="11"/>
  <c r="H205" i="11"/>
  <c r="G205" i="11"/>
  <c r="F205" i="11"/>
  <c r="E205" i="11"/>
  <c r="D205" i="11"/>
  <c r="C205" i="11"/>
  <c r="B205" i="11"/>
  <c r="P204" i="11"/>
  <c r="I204" i="11"/>
  <c r="H204" i="11"/>
  <c r="G204" i="11"/>
  <c r="F204" i="11"/>
  <c r="E204" i="11"/>
  <c r="D204" i="11"/>
  <c r="C204" i="11"/>
  <c r="B204" i="11"/>
  <c r="P203" i="11"/>
  <c r="J203" i="11"/>
  <c r="I203" i="11"/>
  <c r="H203" i="11"/>
  <c r="G203" i="11"/>
  <c r="F203" i="11"/>
  <c r="E203" i="11"/>
  <c r="D203" i="11"/>
  <c r="C203" i="11"/>
  <c r="B203" i="11"/>
  <c r="P202" i="11"/>
  <c r="I202" i="11"/>
  <c r="H202" i="11"/>
  <c r="G202" i="11"/>
  <c r="F202" i="11"/>
  <c r="E202" i="11"/>
  <c r="D202" i="11"/>
  <c r="C202" i="11"/>
  <c r="B202" i="11"/>
  <c r="P201" i="11"/>
  <c r="J201" i="11"/>
  <c r="I201" i="11"/>
  <c r="H201" i="11"/>
  <c r="G201" i="11"/>
  <c r="F201" i="11"/>
  <c r="E201" i="11"/>
  <c r="D201" i="11"/>
  <c r="C201" i="11"/>
  <c r="B201" i="11"/>
  <c r="P200" i="11"/>
  <c r="I200" i="11"/>
  <c r="H200" i="11"/>
  <c r="G200" i="11"/>
  <c r="F200" i="11"/>
  <c r="E200" i="11"/>
  <c r="D200" i="11"/>
  <c r="C200" i="11"/>
  <c r="B200" i="11"/>
  <c r="P199" i="11"/>
  <c r="J199" i="11"/>
  <c r="I199" i="11"/>
  <c r="H199" i="11"/>
  <c r="G199" i="11"/>
  <c r="F199" i="11"/>
  <c r="E199" i="11"/>
  <c r="D199" i="11"/>
  <c r="C199" i="11"/>
  <c r="B199" i="11"/>
  <c r="P198" i="11"/>
  <c r="I198" i="11"/>
  <c r="H198" i="11"/>
  <c r="G198" i="11"/>
  <c r="F198" i="11"/>
  <c r="E198" i="11"/>
  <c r="D198" i="11"/>
  <c r="C198" i="11"/>
  <c r="B198" i="11"/>
  <c r="P197" i="11"/>
  <c r="J197" i="11"/>
  <c r="I197" i="11"/>
  <c r="H197" i="11"/>
  <c r="G197" i="11"/>
  <c r="F197" i="11"/>
  <c r="E197" i="11"/>
  <c r="D197" i="11"/>
  <c r="C197" i="11"/>
  <c r="B197" i="11"/>
  <c r="P196" i="11"/>
  <c r="I196" i="11"/>
  <c r="H196" i="11"/>
  <c r="G196" i="11"/>
  <c r="F196" i="11"/>
  <c r="E196" i="11"/>
  <c r="D196" i="11"/>
  <c r="C196" i="11"/>
  <c r="B196" i="11"/>
  <c r="P195" i="11"/>
  <c r="J195" i="11"/>
  <c r="I195" i="11"/>
  <c r="H195" i="11"/>
  <c r="G195" i="11"/>
  <c r="F195" i="11"/>
  <c r="E195" i="11"/>
  <c r="D195" i="11"/>
  <c r="C195" i="11"/>
  <c r="B195" i="11"/>
  <c r="P194" i="11"/>
  <c r="I194" i="11"/>
  <c r="H194" i="11"/>
  <c r="G194" i="11"/>
  <c r="F194" i="11"/>
  <c r="E194" i="11"/>
  <c r="D194" i="11"/>
  <c r="C194" i="11"/>
  <c r="B194" i="11"/>
  <c r="P193" i="11"/>
  <c r="J193" i="11"/>
  <c r="I193" i="11"/>
  <c r="H193" i="11"/>
  <c r="G193" i="11"/>
  <c r="F193" i="11"/>
  <c r="E193" i="11"/>
  <c r="D193" i="11"/>
  <c r="C193" i="11"/>
  <c r="B193" i="11"/>
  <c r="P192" i="11"/>
  <c r="I192" i="11"/>
  <c r="H192" i="11"/>
  <c r="G192" i="11"/>
  <c r="F192" i="11"/>
  <c r="E192" i="11"/>
  <c r="D192" i="11"/>
  <c r="C192" i="11"/>
  <c r="B192" i="11"/>
  <c r="P191" i="11"/>
  <c r="J191" i="11"/>
  <c r="I191" i="11"/>
  <c r="H191" i="11"/>
  <c r="G191" i="11"/>
  <c r="F191" i="11"/>
  <c r="E191" i="11"/>
  <c r="D191" i="11"/>
  <c r="C191" i="11"/>
  <c r="B191" i="11"/>
  <c r="P190" i="11"/>
  <c r="I190" i="11"/>
  <c r="H190" i="11"/>
  <c r="G190" i="11"/>
  <c r="F190" i="11"/>
  <c r="E190" i="11"/>
  <c r="D190" i="11"/>
  <c r="C190" i="11"/>
  <c r="B190" i="11"/>
  <c r="P189" i="11"/>
  <c r="J189" i="11"/>
  <c r="I189" i="11"/>
  <c r="H189" i="11"/>
  <c r="G189" i="11"/>
  <c r="F189" i="11"/>
  <c r="E189" i="11"/>
  <c r="D189" i="11"/>
  <c r="C189" i="11"/>
  <c r="B189" i="11"/>
  <c r="P188" i="11"/>
  <c r="I188" i="11"/>
  <c r="H188" i="11"/>
  <c r="G188" i="11"/>
  <c r="F188" i="11"/>
  <c r="E188" i="11"/>
  <c r="D188" i="11"/>
  <c r="C188" i="11"/>
  <c r="B188" i="11"/>
  <c r="P187" i="11"/>
  <c r="J187" i="11"/>
  <c r="I187" i="11"/>
  <c r="H187" i="11"/>
  <c r="G187" i="11"/>
  <c r="F187" i="11"/>
  <c r="E187" i="11"/>
  <c r="D187" i="11"/>
  <c r="C187" i="11"/>
  <c r="B187" i="11"/>
  <c r="P186" i="11"/>
  <c r="I186" i="11"/>
  <c r="H186" i="11"/>
  <c r="G186" i="11"/>
  <c r="F186" i="11"/>
  <c r="E186" i="11"/>
  <c r="D186" i="11"/>
  <c r="C186" i="11"/>
  <c r="B186" i="11"/>
  <c r="P185" i="11"/>
  <c r="J185" i="11"/>
  <c r="I185" i="11"/>
  <c r="H185" i="11"/>
  <c r="G185" i="11"/>
  <c r="F185" i="11"/>
  <c r="E185" i="11"/>
  <c r="D185" i="11"/>
  <c r="C185" i="11"/>
  <c r="B185" i="11"/>
  <c r="P184" i="11"/>
  <c r="I184" i="11"/>
  <c r="H184" i="11"/>
  <c r="G184" i="11"/>
  <c r="F184" i="11"/>
  <c r="E184" i="11"/>
  <c r="D184" i="11"/>
  <c r="C184" i="11"/>
  <c r="B184" i="11"/>
  <c r="P183" i="11"/>
  <c r="J183" i="11"/>
  <c r="I183" i="11"/>
  <c r="H183" i="11"/>
  <c r="G183" i="11"/>
  <c r="F183" i="11"/>
  <c r="E183" i="11"/>
  <c r="D183" i="11"/>
  <c r="C183" i="11"/>
  <c r="B183" i="11"/>
  <c r="P182" i="11"/>
  <c r="I182" i="11"/>
  <c r="H182" i="11"/>
  <c r="G182" i="11"/>
  <c r="F182" i="11"/>
  <c r="E182" i="11"/>
  <c r="D182" i="11"/>
  <c r="C182" i="11"/>
  <c r="B182" i="11"/>
  <c r="P181" i="11"/>
  <c r="J181" i="11"/>
  <c r="I181" i="11"/>
  <c r="H181" i="11"/>
  <c r="G181" i="11"/>
  <c r="F181" i="11"/>
  <c r="E181" i="11"/>
  <c r="D181" i="11"/>
  <c r="C181" i="11"/>
  <c r="B181" i="11"/>
  <c r="P180" i="11"/>
  <c r="I180" i="11"/>
  <c r="H180" i="11"/>
  <c r="G180" i="11"/>
  <c r="F180" i="11"/>
  <c r="E180" i="11"/>
  <c r="D180" i="11"/>
  <c r="C180" i="11"/>
  <c r="B180" i="11"/>
  <c r="P179" i="11"/>
  <c r="J179" i="11"/>
  <c r="I179" i="11"/>
  <c r="H179" i="11"/>
  <c r="G179" i="11"/>
  <c r="F179" i="11"/>
  <c r="E179" i="11"/>
  <c r="D179" i="11"/>
  <c r="C179" i="11"/>
  <c r="B179" i="11"/>
  <c r="P178" i="11"/>
  <c r="I178" i="11"/>
  <c r="H178" i="11"/>
  <c r="G178" i="11"/>
  <c r="F178" i="11"/>
  <c r="E178" i="11"/>
  <c r="D178" i="11"/>
  <c r="C178" i="11"/>
  <c r="B178" i="11"/>
  <c r="P177" i="11"/>
  <c r="J177" i="11"/>
  <c r="I177" i="11"/>
  <c r="H177" i="11"/>
  <c r="G177" i="11"/>
  <c r="F177" i="11"/>
  <c r="E177" i="11"/>
  <c r="D177" i="11"/>
  <c r="C177" i="11"/>
  <c r="B177" i="11"/>
  <c r="P176" i="11"/>
  <c r="I176" i="11"/>
  <c r="H176" i="11"/>
  <c r="G176" i="11"/>
  <c r="F176" i="11"/>
  <c r="E176" i="11"/>
  <c r="D176" i="11"/>
  <c r="C176" i="11"/>
  <c r="B176" i="11"/>
  <c r="P175" i="11"/>
  <c r="J175" i="11"/>
  <c r="I175" i="11"/>
  <c r="H175" i="11"/>
  <c r="G175" i="11"/>
  <c r="F175" i="11"/>
  <c r="E175" i="11"/>
  <c r="D175" i="11"/>
  <c r="C175" i="11"/>
  <c r="B175" i="11"/>
  <c r="P174" i="11"/>
  <c r="I174" i="11"/>
  <c r="H174" i="11"/>
  <c r="G174" i="11"/>
  <c r="F174" i="11"/>
  <c r="E174" i="11"/>
  <c r="D174" i="11"/>
  <c r="C174" i="11"/>
  <c r="B174" i="11"/>
  <c r="P173" i="11"/>
  <c r="J173" i="11"/>
  <c r="I173" i="11"/>
  <c r="H173" i="11"/>
  <c r="G173" i="11"/>
  <c r="F173" i="11"/>
  <c r="E173" i="11"/>
  <c r="D173" i="11"/>
  <c r="C173" i="11"/>
  <c r="B173" i="11"/>
  <c r="P172" i="11"/>
  <c r="I172" i="11"/>
  <c r="H172" i="11"/>
  <c r="G172" i="11"/>
  <c r="F172" i="11"/>
  <c r="E172" i="11"/>
  <c r="D172" i="11"/>
  <c r="C172" i="11"/>
  <c r="B172" i="11"/>
  <c r="P171" i="11"/>
  <c r="J171" i="11"/>
  <c r="I171" i="11"/>
  <c r="H171" i="11"/>
  <c r="G171" i="11"/>
  <c r="F171" i="11"/>
  <c r="E171" i="11"/>
  <c r="D171" i="11"/>
  <c r="C171" i="11"/>
  <c r="B171" i="11"/>
  <c r="P170" i="11"/>
  <c r="I170" i="11"/>
  <c r="H170" i="11"/>
  <c r="G170" i="11"/>
  <c r="F170" i="11"/>
  <c r="E170" i="11"/>
  <c r="D170" i="11"/>
  <c r="C170" i="11"/>
  <c r="B170" i="11"/>
  <c r="P169" i="11"/>
  <c r="J169" i="11"/>
  <c r="I169" i="11"/>
  <c r="H169" i="11"/>
  <c r="G169" i="11"/>
  <c r="F169" i="11"/>
  <c r="E169" i="11"/>
  <c r="D169" i="11"/>
  <c r="C169" i="11"/>
  <c r="B169" i="11"/>
  <c r="P168" i="11"/>
  <c r="I168" i="11"/>
  <c r="H168" i="11"/>
  <c r="G168" i="11"/>
  <c r="F168" i="11"/>
  <c r="E168" i="11"/>
  <c r="D168" i="11"/>
  <c r="C168" i="11"/>
  <c r="B168" i="11"/>
  <c r="P167" i="11"/>
  <c r="J167" i="11"/>
  <c r="I167" i="11"/>
  <c r="H167" i="11"/>
  <c r="G167" i="11"/>
  <c r="F167" i="11"/>
  <c r="E167" i="11"/>
  <c r="D167" i="11"/>
  <c r="C167" i="11"/>
  <c r="B167" i="11"/>
  <c r="P166" i="11"/>
  <c r="I166" i="11"/>
  <c r="H166" i="11"/>
  <c r="G166" i="11"/>
  <c r="F166" i="11"/>
  <c r="E166" i="11"/>
  <c r="D166" i="11"/>
  <c r="C166" i="11"/>
  <c r="B166" i="11"/>
  <c r="P165" i="11"/>
  <c r="J165" i="11"/>
  <c r="I165" i="11"/>
  <c r="H165" i="11"/>
  <c r="G165" i="11"/>
  <c r="F165" i="11"/>
  <c r="E165" i="11"/>
  <c r="D165" i="11"/>
  <c r="C165" i="11"/>
  <c r="B165" i="11"/>
  <c r="P164" i="11"/>
  <c r="I164" i="11"/>
  <c r="H164" i="11"/>
  <c r="G164" i="11"/>
  <c r="F164" i="11"/>
  <c r="E164" i="11"/>
  <c r="D164" i="11"/>
  <c r="C164" i="11"/>
  <c r="B164" i="11"/>
  <c r="P163" i="11"/>
  <c r="J163" i="11"/>
  <c r="I163" i="11"/>
  <c r="H163" i="11"/>
  <c r="G163" i="11"/>
  <c r="F163" i="11"/>
  <c r="E163" i="11"/>
  <c r="D163" i="11"/>
  <c r="C163" i="11"/>
  <c r="B163" i="11"/>
  <c r="P162" i="11"/>
  <c r="I162" i="11"/>
  <c r="H162" i="11"/>
  <c r="G162" i="11"/>
  <c r="F162" i="11"/>
  <c r="E162" i="11"/>
  <c r="D162" i="11"/>
  <c r="C162" i="11"/>
  <c r="B162" i="11"/>
  <c r="P161" i="11"/>
  <c r="J161" i="11"/>
  <c r="I161" i="11"/>
  <c r="H161" i="11"/>
  <c r="G161" i="11"/>
  <c r="F161" i="11"/>
  <c r="E161" i="11"/>
  <c r="D161" i="11"/>
  <c r="C161" i="11"/>
  <c r="B161" i="11"/>
  <c r="P160" i="11"/>
  <c r="I160" i="11"/>
  <c r="H160" i="11"/>
  <c r="G160" i="11"/>
  <c r="F160" i="11"/>
  <c r="E160" i="11"/>
  <c r="D160" i="11"/>
  <c r="C160" i="11"/>
  <c r="B160" i="11"/>
  <c r="P159" i="11"/>
  <c r="J159" i="11"/>
  <c r="I159" i="11"/>
  <c r="H159" i="11"/>
  <c r="G159" i="11"/>
  <c r="F159" i="11"/>
  <c r="E159" i="11"/>
  <c r="D159" i="11"/>
  <c r="C159" i="11"/>
  <c r="B159" i="11"/>
  <c r="P158" i="11"/>
  <c r="I158" i="11"/>
  <c r="H158" i="11"/>
  <c r="G158" i="11"/>
  <c r="F158" i="11"/>
  <c r="E158" i="11"/>
  <c r="D158" i="11"/>
  <c r="C158" i="11"/>
  <c r="B158" i="11"/>
  <c r="P157" i="11"/>
  <c r="J157" i="11"/>
  <c r="I157" i="11"/>
  <c r="H157" i="11"/>
  <c r="G157" i="11"/>
  <c r="F157" i="11"/>
  <c r="E157" i="11"/>
  <c r="D157" i="11"/>
  <c r="C157" i="11"/>
  <c r="B157" i="11"/>
  <c r="P156" i="11"/>
  <c r="I156" i="11"/>
  <c r="H156" i="11"/>
  <c r="G156" i="11"/>
  <c r="F156" i="11"/>
  <c r="E156" i="11"/>
  <c r="D156" i="11"/>
  <c r="C156" i="11"/>
  <c r="B156" i="11"/>
  <c r="P155" i="11"/>
  <c r="J155" i="11"/>
  <c r="I155" i="11"/>
  <c r="H155" i="11"/>
  <c r="G155" i="11"/>
  <c r="F155" i="11"/>
  <c r="E155" i="11"/>
  <c r="D155" i="11"/>
  <c r="C155" i="11"/>
  <c r="B155" i="11"/>
  <c r="P154" i="11"/>
  <c r="I154" i="11"/>
  <c r="H154" i="11"/>
  <c r="G154" i="11"/>
  <c r="F154" i="11"/>
  <c r="E154" i="11"/>
  <c r="D154" i="11"/>
  <c r="C154" i="11"/>
  <c r="B154" i="11"/>
  <c r="P153" i="11"/>
  <c r="J153" i="11"/>
  <c r="I153" i="11"/>
  <c r="H153" i="11"/>
  <c r="G153" i="11"/>
  <c r="F153" i="11"/>
  <c r="E153" i="11"/>
  <c r="D153" i="11"/>
  <c r="C153" i="11"/>
  <c r="B153" i="11"/>
  <c r="P152" i="11"/>
  <c r="I152" i="11"/>
  <c r="H152" i="11"/>
  <c r="G152" i="11"/>
  <c r="F152" i="11"/>
  <c r="E152" i="11"/>
  <c r="D152" i="11"/>
  <c r="C152" i="11"/>
  <c r="B152" i="11"/>
  <c r="P151" i="11"/>
  <c r="J151" i="11"/>
  <c r="I151" i="11"/>
  <c r="H151" i="11"/>
  <c r="G151" i="11"/>
  <c r="F151" i="11"/>
  <c r="E151" i="11"/>
  <c r="D151" i="11"/>
  <c r="C151" i="11"/>
  <c r="B151" i="11"/>
  <c r="P150" i="11"/>
  <c r="I150" i="11"/>
  <c r="H150" i="11"/>
  <c r="G150" i="11"/>
  <c r="F150" i="11"/>
  <c r="E150" i="11"/>
  <c r="D150" i="11"/>
  <c r="C150" i="11"/>
  <c r="B150" i="11"/>
  <c r="P149" i="11"/>
  <c r="J149" i="11"/>
  <c r="I149" i="11"/>
  <c r="H149" i="11"/>
  <c r="G149" i="11"/>
  <c r="F149" i="11"/>
  <c r="E149" i="11"/>
  <c r="D149" i="11"/>
  <c r="C149" i="11"/>
  <c r="B149" i="11"/>
  <c r="P148" i="11"/>
  <c r="I148" i="11"/>
  <c r="H148" i="11"/>
  <c r="G148" i="11"/>
  <c r="F148" i="11"/>
  <c r="E148" i="11"/>
  <c r="D148" i="11"/>
  <c r="C148" i="11"/>
  <c r="B148" i="11"/>
  <c r="P147" i="11"/>
  <c r="J147" i="11"/>
  <c r="I147" i="11"/>
  <c r="H147" i="11"/>
  <c r="G147" i="11"/>
  <c r="F147" i="11"/>
  <c r="E147" i="11"/>
  <c r="D147" i="11"/>
  <c r="C147" i="11"/>
  <c r="B147" i="11"/>
  <c r="P146" i="11"/>
  <c r="I146" i="11"/>
  <c r="H146" i="11"/>
  <c r="G146" i="11"/>
  <c r="F146" i="11"/>
  <c r="E146" i="11"/>
  <c r="D146" i="11"/>
  <c r="C146" i="11"/>
  <c r="B146" i="11"/>
  <c r="P145" i="11"/>
  <c r="J145" i="11"/>
  <c r="I145" i="11"/>
  <c r="H145" i="11"/>
  <c r="G145" i="11"/>
  <c r="F145" i="11"/>
  <c r="E145" i="11"/>
  <c r="D145" i="11"/>
  <c r="C145" i="11"/>
  <c r="B145" i="11"/>
  <c r="P144" i="11"/>
  <c r="I144" i="11"/>
  <c r="H144" i="11"/>
  <c r="G144" i="11"/>
  <c r="F144" i="11"/>
  <c r="E144" i="11"/>
  <c r="D144" i="11"/>
  <c r="C144" i="11"/>
  <c r="B144" i="11"/>
  <c r="P143" i="11"/>
  <c r="J143" i="11"/>
  <c r="I143" i="11"/>
  <c r="H143" i="11"/>
  <c r="G143" i="11"/>
  <c r="F143" i="11"/>
  <c r="E143" i="11"/>
  <c r="D143" i="11"/>
  <c r="C143" i="11"/>
  <c r="B143" i="11"/>
  <c r="P142" i="11"/>
  <c r="I142" i="11"/>
  <c r="H142" i="11"/>
  <c r="G142" i="11"/>
  <c r="F142" i="11"/>
  <c r="E142" i="11"/>
  <c r="D142" i="11"/>
  <c r="C142" i="11"/>
  <c r="B142" i="11"/>
  <c r="P141" i="11"/>
  <c r="J141" i="11"/>
  <c r="I141" i="11"/>
  <c r="H141" i="11"/>
  <c r="G141" i="11"/>
  <c r="F141" i="11"/>
  <c r="E141" i="11"/>
  <c r="D141" i="11"/>
  <c r="C141" i="11"/>
  <c r="B141" i="11"/>
  <c r="P140" i="11"/>
  <c r="I140" i="11"/>
  <c r="H140" i="11"/>
  <c r="G140" i="11"/>
  <c r="F140" i="11"/>
  <c r="E140" i="11"/>
  <c r="D140" i="11"/>
  <c r="C140" i="11"/>
  <c r="B140" i="11"/>
  <c r="P139" i="11"/>
  <c r="J139" i="11"/>
  <c r="I139" i="11"/>
  <c r="H139" i="11"/>
  <c r="G139" i="11"/>
  <c r="F139" i="11"/>
  <c r="E139" i="11"/>
  <c r="D139" i="11"/>
  <c r="C139" i="11"/>
  <c r="B139" i="11"/>
  <c r="P138" i="11"/>
  <c r="I138" i="11"/>
  <c r="H138" i="11"/>
  <c r="G138" i="11"/>
  <c r="F138" i="11"/>
  <c r="E138" i="11"/>
  <c r="D138" i="11"/>
  <c r="C138" i="11"/>
  <c r="B138" i="11"/>
  <c r="P137" i="11"/>
  <c r="J137" i="11"/>
  <c r="I137" i="11"/>
  <c r="H137" i="11"/>
  <c r="G137" i="11"/>
  <c r="F137" i="11"/>
  <c r="E137" i="11"/>
  <c r="D137" i="11"/>
  <c r="C137" i="11"/>
  <c r="B137" i="11"/>
  <c r="P136" i="11"/>
  <c r="I136" i="11"/>
  <c r="H136" i="11"/>
  <c r="G136" i="11"/>
  <c r="F136" i="11"/>
  <c r="E136" i="11"/>
  <c r="D136" i="11"/>
  <c r="C136" i="11"/>
  <c r="B136" i="11"/>
  <c r="P135" i="11"/>
  <c r="J135" i="11"/>
  <c r="I135" i="11"/>
  <c r="H135" i="11"/>
  <c r="G135" i="11"/>
  <c r="F135" i="11"/>
  <c r="E135" i="11"/>
  <c r="D135" i="11"/>
  <c r="C135" i="11"/>
  <c r="B135" i="11"/>
  <c r="P134" i="11"/>
  <c r="J134" i="11"/>
  <c r="I134" i="11"/>
  <c r="H134" i="11"/>
  <c r="G134" i="11"/>
  <c r="F134" i="11"/>
  <c r="E134" i="11"/>
  <c r="D134" i="11"/>
  <c r="C134" i="11"/>
  <c r="B134" i="11"/>
  <c r="P133" i="11"/>
  <c r="J133" i="11"/>
  <c r="I133" i="11"/>
  <c r="H133" i="11"/>
  <c r="G133" i="11"/>
  <c r="F133" i="11"/>
  <c r="E133" i="11"/>
  <c r="D133" i="11"/>
  <c r="C133" i="11"/>
  <c r="B133" i="11"/>
  <c r="P132" i="11"/>
  <c r="J132" i="11"/>
  <c r="I132" i="11"/>
  <c r="H132" i="11"/>
  <c r="G132" i="11"/>
  <c r="F132" i="11"/>
  <c r="E132" i="11"/>
  <c r="D132" i="11"/>
  <c r="C132" i="11"/>
  <c r="B132" i="11"/>
  <c r="P131" i="11"/>
  <c r="J131" i="11"/>
  <c r="I131" i="11"/>
  <c r="H131" i="11"/>
  <c r="G131" i="11"/>
  <c r="F131" i="11"/>
  <c r="E131" i="11"/>
  <c r="D131" i="11"/>
  <c r="C131" i="11"/>
  <c r="B131" i="11"/>
  <c r="P130" i="11"/>
  <c r="J130" i="11"/>
  <c r="I130" i="11"/>
  <c r="H130" i="11"/>
  <c r="G130" i="11"/>
  <c r="F130" i="11"/>
  <c r="E130" i="11"/>
  <c r="D130" i="11"/>
  <c r="C130" i="11"/>
  <c r="B130" i="11"/>
  <c r="P129" i="11"/>
  <c r="J129" i="11"/>
  <c r="I129" i="11"/>
  <c r="H129" i="11"/>
  <c r="G129" i="11"/>
  <c r="F129" i="11"/>
  <c r="E129" i="11"/>
  <c r="D129" i="11"/>
  <c r="C129" i="11"/>
  <c r="B129" i="11"/>
  <c r="P128" i="11"/>
  <c r="J128" i="11"/>
  <c r="I128" i="11"/>
  <c r="H128" i="11"/>
  <c r="G128" i="11"/>
  <c r="F128" i="11"/>
  <c r="E128" i="11"/>
  <c r="D128" i="11"/>
  <c r="C128" i="11"/>
  <c r="B128" i="11"/>
  <c r="P127" i="11"/>
  <c r="J127" i="11"/>
  <c r="I127" i="11"/>
  <c r="H127" i="11"/>
  <c r="G127" i="11"/>
  <c r="F127" i="11"/>
  <c r="E127" i="11"/>
  <c r="D127" i="11"/>
  <c r="C127" i="11"/>
  <c r="B127" i="11"/>
  <c r="P126" i="11"/>
  <c r="J126" i="11"/>
  <c r="I126" i="11"/>
  <c r="H126" i="11"/>
  <c r="G126" i="11"/>
  <c r="F126" i="11"/>
  <c r="E126" i="11"/>
  <c r="D126" i="11"/>
  <c r="C126" i="11"/>
  <c r="B126" i="11"/>
  <c r="P125" i="11"/>
  <c r="J125" i="11"/>
  <c r="I125" i="11"/>
  <c r="H125" i="11"/>
  <c r="G125" i="11"/>
  <c r="F125" i="11"/>
  <c r="E125" i="11"/>
  <c r="D125" i="11"/>
  <c r="C125" i="11"/>
  <c r="B125" i="11"/>
  <c r="P124" i="11"/>
  <c r="J124" i="11"/>
  <c r="I124" i="11"/>
  <c r="H124" i="11"/>
  <c r="G124" i="11"/>
  <c r="F124" i="11"/>
  <c r="E124" i="11"/>
  <c r="D124" i="11"/>
  <c r="C124" i="11"/>
  <c r="B124" i="11"/>
  <c r="P123" i="11"/>
  <c r="J123" i="11"/>
  <c r="I123" i="11"/>
  <c r="H123" i="11"/>
  <c r="G123" i="11"/>
  <c r="F123" i="11"/>
  <c r="E123" i="11"/>
  <c r="D123" i="11"/>
  <c r="C123" i="11"/>
  <c r="B123" i="11"/>
  <c r="P122" i="11"/>
  <c r="J122" i="11"/>
  <c r="I122" i="11"/>
  <c r="H122" i="11"/>
  <c r="G122" i="11"/>
  <c r="F122" i="11"/>
  <c r="E122" i="11"/>
  <c r="D122" i="11"/>
  <c r="C122" i="11"/>
  <c r="B122" i="11"/>
  <c r="P121" i="11"/>
  <c r="J121" i="11"/>
  <c r="I121" i="11"/>
  <c r="H121" i="11"/>
  <c r="G121" i="11"/>
  <c r="F121" i="11"/>
  <c r="E121" i="11"/>
  <c r="D121" i="11"/>
  <c r="C121" i="11"/>
  <c r="B121" i="11"/>
  <c r="P120" i="11"/>
  <c r="J120" i="11"/>
  <c r="I120" i="11"/>
  <c r="H120" i="11"/>
  <c r="G120" i="11"/>
  <c r="F120" i="11"/>
  <c r="E120" i="11"/>
  <c r="D120" i="11"/>
  <c r="C120" i="11"/>
  <c r="B120" i="11"/>
  <c r="P119" i="11"/>
  <c r="J119" i="11"/>
  <c r="I119" i="11"/>
  <c r="H119" i="11"/>
  <c r="G119" i="11"/>
  <c r="F119" i="11"/>
  <c r="E119" i="11"/>
  <c r="D119" i="11"/>
  <c r="C119" i="11"/>
  <c r="B119" i="11"/>
  <c r="P118" i="11"/>
  <c r="J118" i="11"/>
  <c r="I118" i="11"/>
  <c r="H118" i="11"/>
  <c r="G118" i="11"/>
  <c r="F118" i="11"/>
  <c r="E118" i="11"/>
  <c r="D118" i="11"/>
  <c r="C118" i="11"/>
  <c r="B118" i="11"/>
  <c r="P117" i="11"/>
  <c r="J117" i="11"/>
  <c r="I117" i="11"/>
  <c r="H117" i="11"/>
  <c r="G117" i="11"/>
  <c r="F117" i="11"/>
  <c r="E117" i="11"/>
  <c r="D117" i="11"/>
  <c r="C117" i="11"/>
  <c r="B117" i="11"/>
  <c r="P116" i="11"/>
  <c r="J116" i="11"/>
  <c r="I116" i="11"/>
  <c r="H116" i="11"/>
  <c r="G116" i="11"/>
  <c r="F116" i="11"/>
  <c r="E116" i="11"/>
  <c r="D116" i="11"/>
  <c r="C116" i="11"/>
  <c r="B116" i="11"/>
  <c r="P115" i="11"/>
  <c r="J115" i="11"/>
  <c r="I115" i="11"/>
  <c r="H115" i="11"/>
  <c r="G115" i="11"/>
  <c r="F115" i="11"/>
  <c r="E115" i="11"/>
  <c r="D115" i="11"/>
  <c r="C115" i="11"/>
  <c r="B115" i="11"/>
  <c r="P114" i="11"/>
  <c r="J114" i="11"/>
  <c r="I114" i="11"/>
  <c r="H114" i="11"/>
  <c r="G114" i="11"/>
  <c r="F114" i="11"/>
  <c r="E114" i="11"/>
  <c r="D114" i="11"/>
  <c r="C114" i="11"/>
  <c r="B114" i="11"/>
  <c r="P113" i="11"/>
  <c r="J113" i="11"/>
  <c r="I113" i="11"/>
  <c r="H113" i="11"/>
  <c r="G113" i="11"/>
  <c r="F113" i="11"/>
  <c r="E113" i="11"/>
  <c r="D113" i="11"/>
  <c r="C113" i="11"/>
  <c r="B113" i="11"/>
  <c r="P112" i="11"/>
  <c r="J112" i="11"/>
  <c r="I112" i="11"/>
  <c r="H112" i="11"/>
  <c r="G112" i="11"/>
  <c r="F112" i="11"/>
  <c r="E112" i="11"/>
  <c r="D112" i="11"/>
  <c r="C112" i="11"/>
  <c r="B112" i="11"/>
  <c r="P111" i="11"/>
  <c r="J111" i="11"/>
  <c r="I111" i="11"/>
  <c r="H111" i="11"/>
  <c r="G111" i="11"/>
  <c r="F111" i="11"/>
  <c r="E111" i="11"/>
  <c r="D111" i="11"/>
  <c r="C111" i="11"/>
  <c r="B111" i="11"/>
  <c r="P110" i="11"/>
  <c r="J110" i="11"/>
  <c r="I110" i="11"/>
  <c r="H110" i="11"/>
  <c r="G110" i="11"/>
  <c r="F110" i="11"/>
  <c r="E110" i="11"/>
  <c r="D110" i="11"/>
  <c r="C110" i="11"/>
  <c r="B110" i="11"/>
  <c r="P109" i="11"/>
  <c r="J109" i="11"/>
  <c r="I109" i="11"/>
  <c r="H109" i="11"/>
  <c r="G109" i="11"/>
  <c r="F109" i="11"/>
  <c r="E109" i="11"/>
  <c r="D109" i="11"/>
  <c r="C109" i="11"/>
  <c r="B109" i="11"/>
  <c r="P108" i="11"/>
  <c r="J108" i="11"/>
  <c r="I108" i="11"/>
  <c r="H108" i="11"/>
  <c r="G108" i="11"/>
  <c r="F108" i="11"/>
  <c r="E108" i="11"/>
  <c r="D108" i="11"/>
  <c r="C108" i="11"/>
  <c r="B108" i="11"/>
  <c r="P107" i="11"/>
  <c r="J107" i="11"/>
  <c r="I107" i="11"/>
  <c r="H107" i="11"/>
  <c r="G107" i="11"/>
  <c r="F107" i="11"/>
  <c r="E107" i="11"/>
  <c r="D107" i="11"/>
  <c r="C107" i="11"/>
  <c r="B107" i="11"/>
  <c r="P106" i="11"/>
  <c r="J106" i="11"/>
  <c r="I106" i="11"/>
  <c r="H106" i="11"/>
  <c r="G106" i="11"/>
  <c r="F106" i="11"/>
  <c r="E106" i="11"/>
  <c r="D106" i="11"/>
  <c r="C106" i="11"/>
  <c r="B106" i="11"/>
  <c r="P105" i="11"/>
  <c r="J105" i="11"/>
  <c r="I105" i="11"/>
  <c r="H105" i="11"/>
  <c r="G105" i="11"/>
  <c r="F105" i="11"/>
  <c r="E105" i="11"/>
  <c r="D105" i="11"/>
  <c r="C105" i="11"/>
  <c r="B105" i="11"/>
  <c r="P104" i="11"/>
  <c r="J104" i="11"/>
  <c r="I104" i="11"/>
  <c r="H104" i="11"/>
  <c r="G104" i="11"/>
  <c r="F104" i="11"/>
  <c r="E104" i="11"/>
  <c r="D104" i="11"/>
  <c r="C104" i="11"/>
  <c r="B104" i="11"/>
  <c r="P103" i="11"/>
  <c r="J103" i="11"/>
  <c r="I103" i="11"/>
  <c r="H103" i="11"/>
  <c r="G103" i="11"/>
  <c r="F103" i="11"/>
  <c r="E103" i="11"/>
  <c r="D103" i="11"/>
  <c r="C103" i="11"/>
  <c r="B103" i="11"/>
  <c r="P102" i="11"/>
  <c r="J102" i="11"/>
  <c r="I102" i="11"/>
  <c r="H102" i="11"/>
  <c r="G102" i="11"/>
  <c r="F102" i="11"/>
  <c r="E102" i="11"/>
  <c r="D102" i="11"/>
  <c r="C102" i="11"/>
  <c r="B102" i="11"/>
  <c r="P101" i="11"/>
  <c r="J101" i="11"/>
  <c r="I101" i="11"/>
  <c r="H101" i="11"/>
  <c r="G101" i="11"/>
  <c r="F101" i="11"/>
  <c r="E101" i="11"/>
  <c r="D101" i="11"/>
  <c r="C101" i="11"/>
  <c r="B101" i="11"/>
  <c r="P100" i="11"/>
  <c r="J100" i="11"/>
  <c r="I100" i="11"/>
  <c r="H100" i="11"/>
  <c r="G100" i="11"/>
  <c r="F100" i="11"/>
  <c r="E100" i="11"/>
  <c r="D100" i="11"/>
  <c r="C100" i="11"/>
  <c r="B100" i="11"/>
  <c r="P99" i="11"/>
  <c r="J99" i="11"/>
  <c r="I99" i="11"/>
  <c r="H99" i="11"/>
  <c r="G99" i="11"/>
  <c r="F99" i="11"/>
  <c r="E99" i="11"/>
  <c r="D99" i="11"/>
  <c r="C99" i="11"/>
  <c r="B99" i="11"/>
  <c r="P98" i="11"/>
  <c r="J98" i="11"/>
  <c r="I98" i="11"/>
  <c r="H98" i="11"/>
  <c r="G98" i="11"/>
  <c r="F98" i="11"/>
  <c r="E98" i="11"/>
  <c r="D98" i="11"/>
  <c r="C98" i="11"/>
  <c r="B98" i="11"/>
  <c r="P97" i="11"/>
  <c r="J97" i="11"/>
  <c r="I97" i="11"/>
  <c r="H97" i="11"/>
  <c r="G97" i="11"/>
  <c r="F97" i="11"/>
  <c r="E97" i="11"/>
  <c r="D97" i="11"/>
  <c r="C97" i="11"/>
  <c r="B97" i="11"/>
  <c r="P96" i="11"/>
  <c r="J96" i="11"/>
  <c r="I96" i="11"/>
  <c r="H96" i="11"/>
  <c r="G96" i="11"/>
  <c r="F96" i="11"/>
  <c r="E96" i="11"/>
  <c r="D96" i="11"/>
  <c r="C96" i="11"/>
  <c r="B96" i="11"/>
  <c r="P95" i="11"/>
  <c r="J95" i="11"/>
  <c r="I95" i="11"/>
  <c r="H95" i="11"/>
  <c r="G95" i="11"/>
  <c r="F95" i="11"/>
  <c r="E95" i="11"/>
  <c r="D95" i="11"/>
  <c r="C95" i="11"/>
  <c r="B95" i="11"/>
  <c r="P94" i="11"/>
  <c r="J94" i="11"/>
  <c r="I94" i="11"/>
  <c r="H94" i="11"/>
  <c r="G94" i="11"/>
  <c r="F94" i="11"/>
  <c r="E94" i="11"/>
  <c r="D94" i="11"/>
  <c r="C94" i="11"/>
  <c r="B94" i="11"/>
  <c r="P93" i="11"/>
  <c r="J93" i="11"/>
  <c r="I93" i="11"/>
  <c r="H93" i="11"/>
  <c r="G93" i="11"/>
  <c r="F93" i="11"/>
  <c r="E93" i="11"/>
  <c r="D93" i="11"/>
  <c r="C93" i="11"/>
  <c r="B93" i="11"/>
  <c r="P92" i="11"/>
  <c r="J92" i="11"/>
  <c r="I92" i="11"/>
  <c r="H92" i="11"/>
  <c r="G92" i="11"/>
  <c r="F92" i="11"/>
  <c r="E92" i="11"/>
  <c r="D92" i="11"/>
  <c r="C92" i="11"/>
  <c r="B92" i="11"/>
  <c r="P91" i="11"/>
  <c r="J91" i="11"/>
  <c r="I91" i="11"/>
  <c r="H91" i="11"/>
  <c r="G91" i="11"/>
  <c r="F91" i="11"/>
  <c r="E91" i="11"/>
  <c r="D91" i="11"/>
  <c r="C91" i="11"/>
  <c r="B91" i="11"/>
  <c r="P90" i="11"/>
  <c r="J90" i="11"/>
  <c r="I90" i="11"/>
  <c r="H90" i="11"/>
  <c r="G90" i="11"/>
  <c r="F90" i="11"/>
  <c r="E90" i="11"/>
  <c r="D90" i="11"/>
  <c r="C90" i="11"/>
  <c r="B90" i="11"/>
  <c r="P89" i="11"/>
  <c r="J89" i="11"/>
  <c r="I89" i="11"/>
  <c r="H89" i="11"/>
  <c r="G89" i="11"/>
  <c r="F89" i="11"/>
  <c r="E89" i="11"/>
  <c r="D89" i="11"/>
  <c r="C89" i="11"/>
  <c r="B89" i="11"/>
  <c r="P88" i="11"/>
  <c r="J88" i="11"/>
  <c r="I88" i="11"/>
  <c r="H88" i="11"/>
  <c r="G88" i="11"/>
  <c r="F88" i="11"/>
  <c r="E88" i="11"/>
  <c r="D88" i="11"/>
  <c r="C88" i="11"/>
  <c r="B88" i="11"/>
  <c r="P87" i="11"/>
  <c r="J87" i="11"/>
  <c r="I87" i="11"/>
  <c r="H87" i="11"/>
  <c r="G87" i="11"/>
  <c r="F87" i="11"/>
  <c r="E87" i="11"/>
  <c r="D87" i="11"/>
  <c r="C87" i="11"/>
  <c r="B87" i="11"/>
  <c r="P86" i="11"/>
  <c r="J86" i="11"/>
  <c r="I86" i="11"/>
  <c r="H86" i="11"/>
  <c r="G86" i="11"/>
  <c r="F86" i="11"/>
  <c r="E86" i="11"/>
  <c r="D86" i="11"/>
  <c r="C86" i="11"/>
  <c r="B86" i="11"/>
  <c r="P85" i="11"/>
  <c r="J85" i="11"/>
  <c r="I85" i="11"/>
  <c r="H85" i="11"/>
  <c r="G85" i="11"/>
  <c r="F85" i="11"/>
  <c r="E85" i="11"/>
  <c r="D85" i="11"/>
  <c r="C85" i="11"/>
  <c r="B85" i="11"/>
  <c r="P84" i="11"/>
  <c r="J84" i="11"/>
  <c r="I84" i="11"/>
  <c r="H84" i="11"/>
  <c r="G84" i="11"/>
  <c r="F84" i="11"/>
  <c r="E84" i="11"/>
  <c r="D84" i="11"/>
  <c r="C84" i="11"/>
  <c r="B84" i="11"/>
  <c r="P83" i="11"/>
  <c r="J83" i="11"/>
  <c r="I83" i="11"/>
  <c r="H83" i="11"/>
  <c r="G83" i="11"/>
  <c r="F83" i="11"/>
  <c r="E83" i="11"/>
  <c r="D83" i="11"/>
  <c r="C83" i="11"/>
  <c r="B83" i="11"/>
  <c r="P82" i="11"/>
  <c r="J82" i="11"/>
  <c r="I82" i="11"/>
  <c r="H82" i="11"/>
  <c r="G82" i="11"/>
  <c r="F82" i="11"/>
  <c r="E82" i="11"/>
  <c r="D82" i="11"/>
  <c r="C82" i="11"/>
  <c r="B82" i="11"/>
  <c r="P81" i="11"/>
  <c r="J81" i="11"/>
  <c r="I81" i="11"/>
  <c r="H81" i="11"/>
  <c r="G81" i="11"/>
  <c r="F81" i="11"/>
  <c r="E81" i="11"/>
  <c r="D81" i="11"/>
  <c r="C81" i="11"/>
  <c r="B81" i="11"/>
  <c r="P80" i="11"/>
  <c r="J80" i="11"/>
  <c r="I80" i="11"/>
  <c r="H80" i="11"/>
  <c r="G80" i="11"/>
  <c r="F80" i="11"/>
  <c r="E80" i="11"/>
  <c r="D80" i="11"/>
  <c r="C80" i="11"/>
  <c r="B80" i="11"/>
  <c r="P79" i="11"/>
  <c r="J79" i="11"/>
  <c r="I79" i="11"/>
  <c r="H79" i="11"/>
  <c r="G79" i="11"/>
  <c r="F79" i="11"/>
  <c r="E79" i="11"/>
  <c r="D79" i="11"/>
  <c r="C79" i="11"/>
  <c r="B79" i="11"/>
  <c r="P78" i="11"/>
  <c r="J78" i="11"/>
  <c r="I78" i="11"/>
  <c r="H78" i="11"/>
  <c r="G78" i="11"/>
  <c r="F78" i="11"/>
  <c r="E78" i="11"/>
  <c r="D78" i="11"/>
  <c r="C78" i="11"/>
  <c r="B78" i="11"/>
  <c r="P77" i="11"/>
  <c r="J77" i="11"/>
  <c r="I77" i="11"/>
  <c r="H77" i="11"/>
  <c r="G77" i="11"/>
  <c r="F77" i="11"/>
  <c r="E77" i="11"/>
  <c r="D77" i="11"/>
  <c r="C77" i="11"/>
  <c r="B77" i="11"/>
  <c r="P76" i="11"/>
  <c r="J76" i="11"/>
  <c r="I76" i="11"/>
  <c r="H76" i="11"/>
  <c r="G76" i="11"/>
  <c r="F76" i="11"/>
  <c r="E76" i="11"/>
  <c r="D76" i="11"/>
  <c r="C76" i="11"/>
  <c r="B76" i="11"/>
  <c r="P75" i="11"/>
  <c r="J75" i="11"/>
  <c r="I75" i="11"/>
  <c r="H75" i="11"/>
  <c r="G75" i="11"/>
  <c r="F75" i="11"/>
  <c r="E75" i="11"/>
  <c r="D75" i="11"/>
  <c r="C75" i="11"/>
  <c r="B75" i="11"/>
  <c r="P74" i="11"/>
  <c r="J74" i="11"/>
  <c r="I74" i="11"/>
  <c r="H74" i="11"/>
  <c r="G74" i="11"/>
  <c r="F74" i="11"/>
  <c r="E74" i="11"/>
  <c r="D74" i="11"/>
  <c r="C74" i="11"/>
  <c r="B74" i="11"/>
  <c r="P73" i="11"/>
  <c r="J73" i="11"/>
  <c r="I73" i="11"/>
  <c r="H73" i="11"/>
  <c r="G73" i="11"/>
  <c r="F73" i="11"/>
  <c r="E73" i="11"/>
  <c r="D73" i="11"/>
  <c r="C73" i="11"/>
  <c r="B73" i="11"/>
  <c r="P72" i="11"/>
  <c r="J72" i="11"/>
  <c r="I72" i="11"/>
  <c r="H72" i="11"/>
  <c r="G72" i="11"/>
  <c r="F72" i="11"/>
  <c r="E72" i="11"/>
  <c r="D72" i="11"/>
  <c r="C72" i="11"/>
  <c r="B72" i="11"/>
  <c r="P71" i="11"/>
  <c r="J71" i="11"/>
  <c r="I71" i="11"/>
  <c r="H71" i="11"/>
  <c r="G71" i="11"/>
  <c r="F71" i="11"/>
  <c r="E71" i="11"/>
  <c r="D71" i="11"/>
  <c r="C71" i="11"/>
  <c r="B71" i="11"/>
  <c r="P70" i="11"/>
  <c r="J70" i="11"/>
  <c r="I70" i="11"/>
  <c r="H70" i="11"/>
  <c r="G70" i="11"/>
  <c r="F70" i="11"/>
  <c r="E70" i="11"/>
  <c r="D70" i="11"/>
  <c r="C70" i="11"/>
  <c r="B70" i="11"/>
  <c r="P69" i="11"/>
  <c r="J69" i="11"/>
  <c r="I69" i="11"/>
  <c r="H69" i="11"/>
  <c r="G69" i="11"/>
  <c r="F69" i="11"/>
  <c r="E69" i="11"/>
  <c r="D69" i="11"/>
  <c r="C69" i="11"/>
  <c r="B69" i="11"/>
  <c r="P68" i="11"/>
  <c r="J68" i="11"/>
  <c r="I68" i="11"/>
  <c r="H68" i="11"/>
  <c r="G68" i="11"/>
  <c r="F68" i="11"/>
  <c r="E68" i="11"/>
  <c r="D68" i="11"/>
  <c r="C68" i="11"/>
  <c r="B68" i="11"/>
  <c r="P67" i="11"/>
  <c r="J67" i="11"/>
  <c r="I67" i="11"/>
  <c r="H67" i="11"/>
  <c r="G67" i="11"/>
  <c r="F67" i="11"/>
  <c r="E67" i="11"/>
  <c r="D67" i="11"/>
  <c r="C67" i="11"/>
  <c r="B67" i="11"/>
  <c r="P66" i="11"/>
  <c r="J66" i="11"/>
  <c r="I66" i="11"/>
  <c r="H66" i="11"/>
  <c r="G66" i="11"/>
  <c r="F66" i="11"/>
  <c r="E66" i="11"/>
  <c r="D66" i="11"/>
  <c r="C66" i="11"/>
  <c r="B66" i="11"/>
  <c r="P65" i="11"/>
  <c r="J65" i="11"/>
  <c r="I65" i="11"/>
  <c r="H65" i="11"/>
  <c r="G65" i="11"/>
  <c r="F65" i="11"/>
  <c r="E65" i="11"/>
  <c r="D65" i="11"/>
  <c r="C65" i="11"/>
  <c r="B65" i="11"/>
  <c r="P64" i="11"/>
  <c r="J64" i="11"/>
  <c r="I64" i="11"/>
  <c r="H64" i="11"/>
  <c r="G64" i="11"/>
  <c r="F64" i="11"/>
  <c r="E64" i="11"/>
  <c r="D64" i="11"/>
  <c r="C64" i="11"/>
  <c r="B64" i="11"/>
  <c r="P63" i="11"/>
  <c r="J63" i="11"/>
  <c r="I63" i="11"/>
  <c r="H63" i="11"/>
  <c r="G63" i="11"/>
  <c r="F63" i="11"/>
  <c r="E63" i="11"/>
  <c r="D63" i="11"/>
  <c r="C63" i="11"/>
  <c r="B63" i="11"/>
  <c r="P62" i="11"/>
  <c r="J62" i="11"/>
  <c r="I62" i="11"/>
  <c r="H62" i="11"/>
  <c r="G62" i="11"/>
  <c r="F62" i="11"/>
  <c r="E62" i="11"/>
  <c r="D62" i="11"/>
  <c r="C62" i="11"/>
  <c r="B62" i="11"/>
  <c r="P61" i="11"/>
  <c r="J61" i="11"/>
  <c r="I61" i="11"/>
  <c r="H61" i="11"/>
  <c r="G61" i="11"/>
  <c r="F61" i="11"/>
  <c r="E61" i="11"/>
  <c r="D61" i="11"/>
  <c r="C61" i="11"/>
  <c r="B61" i="11"/>
  <c r="P60" i="11"/>
  <c r="J60" i="11"/>
  <c r="I60" i="11"/>
  <c r="H60" i="11"/>
  <c r="G60" i="11"/>
  <c r="F60" i="11"/>
  <c r="E60" i="11"/>
  <c r="D60" i="11"/>
  <c r="C60" i="11"/>
  <c r="B60" i="11"/>
  <c r="P59" i="11"/>
  <c r="J59" i="11"/>
  <c r="I59" i="11"/>
  <c r="H59" i="11"/>
  <c r="G59" i="11"/>
  <c r="F59" i="11"/>
  <c r="E59" i="11"/>
  <c r="D59" i="11"/>
  <c r="C59" i="11"/>
  <c r="B59" i="11"/>
  <c r="P58" i="11"/>
  <c r="J58" i="11"/>
  <c r="I58" i="11"/>
  <c r="H58" i="11"/>
  <c r="G58" i="11"/>
  <c r="F58" i="11"/>
  <c r="E58" i="11"/>
  <c r="D58" i="11"/>
  <c r="C58" i="11"/>
  <c r="B58" i="11"/>
  <c r="P57" i="11"/>
  <c r="J57" i="11"/>
  <c r="I57" i="11"/>
  <c r="H57" i="11"/>
  <c r="G57" i="11"/>
  <c r="F57" i="11"/>
  <c r="E57" i="11"/>
  <c r="D57" i="11"/>
  <c r="C57" i="11"/>
  <c r="B57" i="11"/>
  <c r="P56" i="11"/>
  <c r="J56" i="11"/>
  <c r="I56" i="11"/>
  <c r="H56" i="11"/>
  <c r="G56" i="11"/>
  <c r="F56" i="11"/>
  <c r="E56" i="11"/>
  <c r="D56" i="11"/>
  <c r="C56" i="11"/>
  <c r="B56" i="11"/>
  <c r="P55" i="11"/>
  <c r="J55" i="11"/>
  <c r="I55" i="11"/>
  <c r="H55" i="11"/>
  <c r="G55" i="11"/>
  <c r="F55" i="11"/>
  <c r="E55" i="11"/>
  <c r="D55" i="11"/>
  <c r="C55" i="11"/>
  <c r="B55" i="11"/>
  <c r="P54" i="11"/>
  <c r="J54" i="11"/>
  <c r="I54" i="11"/>
  <c r="H54" i="11"/>
  <c r="G54" i="11"/>
  <c r="F54" i="11"/>
  <c r="E54" i="11"/>
  <c r="D54" i="11"/>
  <c r="C54" i="11"/>
  <c r="B54" i="11"/>
  <c r="P53" i="11"/>
  <c r="J53" i="11"/>
  <c r="I53" i="11"/>
  <c r="H53" i="11"/>
  <c r="G53" i="11"/>
  <c r="F53" i="11"/>
  <c r="E53" i="11"/>
  <c r="D53" i="11"/>
  <c r="C53" i="11"/>
  <c r="B53" i="11"/>
  <c r="P52" i="11"/>
  <c r="J52" i="11"/>
  <c r="I52" i="11"/>
  <c r="H52" i="11"/>
  <c r="G52" i="11"/>
  <c r="F52" i="11"/>
  <c r="E52" i="11"/>
  <c r="D52" i="11"/>
  <c r="C52" i="11"/>
  <c r="B52" i="11"/>
  <c r="P51" i="11"/>
  <c r="J51" i="11"/>
  <c r="I51" i="11"/>
  <c r="H51" i="11"/>
  <c r="G51" i="11"/>
  <c r="F51" i="11"/>
  <c r="E51" i="11"/>
  <c r="D51" i="11"/>
  <c r="C51" i="11"/>
  <c r="B51" i="11"/>
  <c r="P50" i="11"/>
  <c r="J50" i="11"/>
  <c r="I50" i="11"/>
  <c r="H50" i="11"/>
  <c r="G50" i="11"/>
  <c r="F50" i="11"/>
  <c r="E50" i="11"/>
  <c r="D50" i="11"/>
  <c r="C50" i="11"/>
  <c r="B50" i="11"/>
  <c r="P49" i="11"/>
  <c r="J49" i="11"/>
  <c r="I49" i="11"/>
  <c r="H49" i="11"/>
  <c r="G49" i="11"/>
  <c r="F49" i="11"/>
  <c r="E49" i="11"/>
  <c r="D49" i="11"/>
  <c r="C49" i="11"/>
  <c r="B49" i="11"/>
  <c r="P48" i="11"/>
  <c r="J48" i="11"/>
  <c r="I48" i="11"/>
  <c r="H48" i="11"/>
  <c r="G48" i="11"/>
  <c r="F48" i="11"/>
  <c r="E48" i="11"/>
  <c r="D48" i="11"/>
  <c r="C48" i="11"/>
  <c r="B48" i="11"/>
  <c r="P47" i="11"/>
  <c r="J47" i="11"/>
  <c r="I47" i="11"/>
  <c r="H47" i="11"/>
  <c r="G47" i="11"/>
  <c r="F47" i="11"/>
  <c r="E47" i="11"/>
  <c r="D47" i="11"/>
  <c r="C47" i="11"/>
  <c r="B47" i="11"/>
  <c r="P46" i="11"/>
  <c r="J46" i="11"/>
  <c r="I46" i="11"/>
  <c r="H46" i="11"/>
  <c r="G46" i="11"/>
  <c r="F46" i="11"/>
  <c r="E46" i="11"/>
  <c r="D46" i="11"/>
  <c r="C46" i="11"/>
  <c r="B46" i="11"/>
  <c r="P45" i="11"/>
  <c r="J45" i="11"/>
  <c r="I45" i="11"/>
  <c r="H45" i="11"/>
  <c r="G45" i="11"/>
  <c r="F45" i="11"/>
  <c r="E45" i="11"/>
  <c r="D45" i="11"/>
  <c r="C45" i="11"/>
  <c r="B45" i="11"/>
  <c r="P44" i="11"/>
  <c r="J44" i="11"/>
  <c r="I44" i="11"/>
  <c r="H44" i="11"/>
  <c r="G44" i="11"/>
  <c r="F44" i="11"/>
  <c r="E44" i="11"/>
  <c r="D44" i="11"/>
  <c r="C44" i="11"/>
  <c r="B44" i="11"/>
  <c r="P43" i="11"/>
  <c r="J43" i="11"/>
  <c r="I43" i="11"/>
  <c r="H43" i="11"/>
  <c r="G43" i="11"/>
  <c r="F43" i="11"/>
  <c r="E43" i="11"/>
  <c r="D43" i="11"/>
  <c r="C43" i="11"/>
  <c r="B43" i="11"/>
  <c r="P42" i="11"/>
  <c r="J42" i="11"/>
  <c r="I42" i="11"/>
  <c r="H42" i="11"/>
  <c r="G42" i="11"/>
  <c r="F42" i="11"/>
  <c r="E42" i="11"/>
  <c r="D42" i="11"/>
  <c r="C42" i="11"/>
  <c r="B42" i="11"/>
  <c r="P41" i="11"/>
  <c r="J41" i="11"/>
  <c r="I41" i="11"/>
  <c r="H41" i="11"/>
  <c r="G41" i="11"/>
  <c r="F41" i="11"/>
  <c r="E41" i="11"/>
  <c r="D41" i="11"/>
  <c r="C41" i="11"/>
  <c r="B41" i="11"/>
  <c r="P40" i="11"/>
  <c r="J40" i="11"/>
  <c r="I40" i="11"/>
  <c r="H40" i="11"/>
  <c r="G40" i="11"/>
  <c r="F40" i="11"/>
  <c r="E40" i="11"/>
  <c r="D40" i="11"/>
  <c r="C40" i="11"/>
  <c r="B40" i="11"/>
  <c r="P39" i="11"/>
  <c r="J39" i="11"/>
  <c r="I39" i="11"/>
  <c r="H39" i="11"/>
  <c r="G39" i="11"/>
  <c r="F39" i="11"/>
  <c r="E39" i="11"/>
  <c r="D39" i="11"/>
  <c r="C39" i="11"/>
  <c r="B39" i="11"/>
  <c r="P38" i="11"/>
  <c r="J38" i="11"/>
  <c r="I38" i="11"/>
  <c r="H38" i="11"/>
  <c r="G38" i="11"/>
  <c r="F38" i="11"/>
  <c r="E38" i="11"/>
  <c r="D38" i="11"/>
  <c r="C38" i="11"/>
  <c r="B38" i="11"/>
  <c r="P37" i="11"/>
  <c r="J37" i="11"/>
  <c r="I37" i="11"/>
  <c r="H37" i="11"/>
  <c r="G37" i="11"/>
  <c r="F37" i="11"/>
  <c r="E37" i="11"/>
  <c r="D37" i="11"/>
  <c r="C37" i="11"/>
  <c r="B37" i="11"/>
  <c r="P36" i="11"/>
  <c r="J36" i="11"/>
  <c r="I36" i="11"/>
  <c r="H36" i="11"/>
  <c r="G36" i="11"/>
  <c r="F36" i="11"/>
  <c r="E36" i="11"/>
  <c r="D36" i="11"/>
  <c r="C36" i="11"/>
  <c r="B36" i="11"/>
  <c r="P35" i="11"/>
  <c r="J35" i="11"/>
  <c r="I35" i="11"/>
  <c r="H35" i="11"/>
  <c r="G35" i="11"/>
  <c r="F35" i="11"/>
  <c r="E35" i="11"/>
  <c r="D35" i="11"/>
  <c r="C35" i="11"/>
  <c r="B35" i="11"/>
  <c r="P34" i="11"/>
  <c r="J34" i="11"/>
  <c r="I34" i="11"/>
  <c r="H34" i="11"/>
  <c r="G34" i="11"/>
  <c r="F34" i="11"/>
  <c r="E34" i="11"/>
  <c r="D34" i="11"/>
  <c r="C34" i="11"/>
  <c r="B34" i="11"/>
  <c r="P33" i="11"/>
  <c r="J33" i="11"/>
  <c r="I33" i="11"/>
  <c r="H33" i="11"/>
  <c r="G33" i="11"/>
  <c r="F33" i="11"/>
  <c r="E33" i="11"/>
  <c r="D33" i="11"/>
  <c r="C33" i="11"/>
  <c r="B33" i="11"/>
  <c r="P32" i="11"/>
  <c r="J32" i="11"/>
  <c r="I32" i="11"/>
  <c r="H32" i="11"/>
  <c r="G32" i="11"/>
  <c r="F32" i="11"/>
  <c r="E32" i="11"/>
  <c r="D32" i="11"/>
  <c r="C32" i="11"/>
  <c r="B32" i="11"/>
  <c r="P31" i="11"/>
  <c r="J31" i="11"/>
  <c r="I31" i="11"/>
  <c r="H31" i="11"/>
  <c r="G31" i="11"/>
  <c r="F31" i="11"/>
  <c r="E31" i="11"/>
  <c r="D31" i="11"/>
  <c r="C31" i="11"/>
  <c r="B31" i="11"/>
  <c r="P30" i="11"/>
  <c r="J30" i="11"/>
  <c r="I30" i="11"/>
  <c r="H30" i="11"/>
  <c r="G30" i="11"/>
  <c r="F30" i="11"/>
  <c r="E30" i="11"/>
  <c r="D30" i="11"/>
  <c r="C30" i="11"/>
  <c r="B30" i="11"/>
  <c r="P29" i="11"/>
  <c r="J29" i="11"/>
  <c r="I29" i="11"/>
  <c r="H29" i="11"/>
  <c r="G29" i="11"/>
  <c r="F29" i="11"/>
  <c r="E29" i="11"/>
  <c r="D29" i="11"/>
  <c r="C29" i="11"/>
  <c r="B29" i="11"/>
  <c r="P28" i="11"/>
  <c r="J28" i="11"/>
  <c r="I28" i="11"/>
  <c r="H28" i="11"/>
  <c r="G28" i="11"/>
  <c r="F28" i="11"/>
  <c r="E28" i="11"/>
  <c r="D28" i="11"/>
  <c r="C28" i="11"/>
  <c r="B28" i="11"/>
  <c r="P27" i="11"/>
  <c r="J27" i="11"/>
  <c r="I27" i="11"/>
  <c r="H27" i="11"/>
  <c r="G27" i="11"/>
  <c r="F27" i="11"/>
  <c r="E27" i="11"/>
  <c r="D27" i="11"/>
  <c r="C27" i="11"/>
  <c r="B27" i="11"/>
  <c r="P26" i="11"/>
  <c r="J26" i="11"/>
  <c r="I26" i="11"/>
  <c r="H26" i="11"/>
  <c r="G26" i="11"/>
  <c r="F26" i="11"/>
  <c r="E26" i="11"/>
  <c r="D26" i="11"/>
  <c r="C26" i="11"/>
  <c r="B26" i="11"/>
  <c r="P25" i="11"/>
  <c r="J25" i="11"/>
  <c r="I25" i="11"/>
  <c r="H25" i="11"/>
  <c r="G25" i="11"/>
  <c r="F25" i="11"/>
  <c r="E25" i="11"/>
  <c r="D25" i="11"/>
  <c r="C25" i="11"/>
  <c r="B25" i="11"/>
  <c r="P24" i="11"/>
  <c r="J24" i="11"/>
  <c r="I24" i="11"/>
  <c r="H24" i="11"/>
  <c r="G24" i="11"/>
  <c r="F24" i="11"/>
  <c r="E24" i="11"/>
  <c r="D24" i="11"/>
  <c r="C24" i="11"/>
  <c r="B24" i="11"/>
  <c r="P23" i="11"/>
  <c r="J23" i="11"/>
  <c r="I23" i="11"/>
  <c r="H23" i="11"/>
  <c r="G23" i="11"/>
  <c r="F23" i="11"/>
  <c r="E23" i="11"/>
  <c r="D23" i="11"/>
  <c r="C23" i="11"/>
  <c r="B23" i="11"/>
  <c r="P22" i="11"/>
  <c r="J22" i="11"/>
  <c r="I22" i="11"/>
  <c r="H22" i="11"/>
  <c r="G22" i="11"/>
  <c r="F22" i="11"/>
  <c r="E22" i="11"/>
  <c r="D22" i="11"/>
  <c r="C22" i="11"/>
  <c r="B22" i="11"/>
  <c r="P21" i="11"/>
  <c r="J21" i="11"/>
  <c r="I21" i="11"/>
  <c r="H21" i="11"/>
  <c r="G21" i="11"/>
  <c r="F21" i="11"/>
  <c r="E21" i="11"/>
  <c r="D21" i="11"/>
  <c r="C21" i="11"/>
  <c r="B21" i="11"/>
  <c r="P20" i="11"/>
  <c r="J20" i="11"/>
  <c r="I20" i="11"/>
  <c r="H20" i="11"/>
  <c r="G20" i="11"/>
  <c r="F20" i="11"/>
  <c r="E20" i="11"/>
  <c r="D20" i="11"/>
  <c r="C20" i="11"/>
  <c r="B20" i="11"/>
  <c r="P19" i="11"/>
  <c r="J19" i="11"/>
  <c r="I19" i="11"/>
  <c r="H19" i="11"/>
  <c r="G19" i="11"/>
  <c r="F19" i="11"/>
  <c r="E19" i="11"/>
  <c r="D19" i="11"/>
  <c r="C19" i="11"/>
  <c r="B19" i="11"/>
  <c r="P18" i="11"/>
  <c r="J18" i="11"/>
  <c r="I18" i="11"/>
  <c r="H18" i="11"/>
  <c r="G18" i="11"/>
  <c r="F18" i="11"/>
  <c r="E18" i="11"/>
  <c r="D18" i="11"/>
  <c r="C18" i="11"/>
  <c r="B18" i="11"/>
  <c r="P17" i="11"/>
  <c r="J17" i="11"/>
  <c r="I17" i="11"/>
  <c r="H17" i="11"/>
  <c r="G17" i="11"/>
  <c r="F17" i="11"/>
  <c r="E17" i="11"/>
  <c r="D17" i="11"/>
  <c r="C17" i="11"/>
  <c r="B17" i="11"/>
  <c r="P16" i="11"/>
  <c r="J16" i="11"/>
  <c r="I16" i="11"/>
  <c r="H16" i="11"/>
  <c r="G16" i="11"/>
  <c r="F16" i="11"/>
  <c r="E16" i="11"/>
  <c r="D16" i="11"/>
  <c r="C16" i="11"/>
  <c r="B16" i="11"/>
  <c r="P15" i="11"/>
  <c r="J15" i="11"/>
  <c r="I15" i="11"/>
  <c r="H15" i="11"/>
  <c r="G15" i="11"/>
  <c r="F15" i="11"/>
  <c r="E15" i="11"/>
  <c r="D15" i="11"/>
  <c r="C15" i="11"/>
  <c r="B15" i="11"/>
  <c r="P14" i="11"/>
  <c r="J14" i="11"/>
  <c r="I14" i="11"/>
  <c r="H14" i="11"/>
  <c r="G14" i="11"/>
  <c r="F14" i="11"/>
  <c r="E14" i="11"/>
  <c r="D14" i="11"/>
  <c r="C14" i="11"/>
  <c r="B14" i="11"/>
  <c r="P13" i="11"/>
  <c r="J13" i="11"/>
  <c r="I13" i="11"/>
  <c r="H13" i="11"/>
  <c r="G13" i="11"/>
  <c r="F13" i="11"/>
  <c r="E13" i="11"/>
  <c r="D13" i="11"/>
  <c r="C13" i="11"/>
  <c r="B13" i="11"/>
  <c r="P12" i="11"/>
  <c r="J12" i="11"/>
  <c r="I12" i="11"/>
  <c r="H12" i="11"/>
  <c r="G12" i="11"/>
  <c r="F12" i="11"/>
  <c r="E12" i="11"/>
  <c r="D12" i="11"/>
  <c r="C12" i="11"/>
  <c r="B12" i="11"/>
  <c r="P11" i="11"/>
  <c r="J11" i="11"/>
  <c r="I11" i="11"/>
  <c r="H11" i="11"/>
  <c r="G11" i="11"/>
  <c r="F11" i="11"/>
  <c r="E11" i="11"/>
  <c r="D11" i="11"/>
  <c r="C11" i="11"/>
  <c r="B11" i="11"/>
  <c r="P10" i="11"/>
  <c r="J10" i="11"/>
  <c r="I10" i="11"/>
  <c r="H10" i="11"/>
  <c r="G10" i="11"/>
  <c r="F10" i="11"/>
  <c r="E10" i="11"/>
  <c r="D10" i="11"/>
  <c r="C10" i="11"/>
  <c r="B10" i="11"/>
  <c r="P9" i="11"/>
  <c r="J9" i="11"/>
  <c r="I9" i="11"/>
  <c r="H9" i="11"/>
  <c r="G9" i="11"/>
  <c r="F9" i="11"/>
  <c r="E9" i="11"/>
  <c r="D9" i="11"/>
  <c r="C9" i="11"/>
  <c r="B9" i="11"/>
  <c r="P8" i="11"/>
  <c r="J8" i="11"/>
  <c r="I8" i="11"/>
  <c r="H8" i="11"/>
  <c r="G8" i="11"/>
  <c r="F8" i="11"/>
  <c r="E8" i="11"/>
  <c r="D8" i="11"/>
  <c r="C8" i="11"/>
  <c r="B8" i="11"/>
  <c r="P7" i="11"/>
  <c r="J7" i="11"/>
  <c r="I7" i="11"/>
  <c r="H7" i="11"/>
  <c r="G7" i="11"/>
  <c r="F7" i="11"/>
  <c r="E7" i="11"/>
  <c r="D7" i="11"/>
  <c r="C7" i="11"/>
  <c r="B7" i="11"/>
  <c r="P6" i="11"/>
  <c r="J6" i="11"/>
  <c r="I6" i="11"/>
  <c r="H6" i="11"/>
  <c r="G6" i="11"/>
  <c r="F6" i="11"/>
  <c r="E6" i="11"/>
  <c r="D6" i="11"/>
  <c r="C6" i="11"/>
  <c r="B6" i="11"/>
  <c r="P5" i="11"/>
  <c r="J5" i="11"/>
  <c r="I5" i="11"/>
  <c r="H5" i="11"/>
  <c r="G5" i="11"/>
  <c r="F5" i="11"/>
  <c r="E5" i="11"/>
  <c r="D5" i="11"/>
  <c r="C5" i="11"/>
  <c r="B5" i="11"/>
  <c r="P4" i="11"/>
  <c r="J4" i="11"/>
  <c r="I4" i="11"/>
  <c r="H4" i="11"/>
  <c r="G4" i="11"/>
  <c r="F4" i="11"/>
  <c r="E4" i="11"/>
  <c r="D4" i="11"/>
  <c r="C4" i="11"/>
  <c r="B4" i="11"/>
  <c r="I4" i="12" l="1"/>
  <c r="J4" i="12"/>
  <c r="F4" i="12"/>
  <c r="D4" i="12"/>
  <c r="AS17" i="10" l="1"/>
  <c r="AS14" i="10"/>
  <c r="AS11" i="10"/>
  <c r="AS10" i="10"/>
  <c r="AS9" i="10"/>
  <c r="AS12" i="10"/>
  <c r="AS13" i="10"/>
  <c r="AS8" i="10"/>
  <c r="AS7" i="10"/>
  <c r="AS6" i="10"/>
  <c r="AS16" i="10"/>
  <c r="AS15" i="10"/>
  <c r="AS5" i="10"/>
  <c r="D16" i="17" l="1"/>
  <c r="E16" i="17"/>
  <c r="F16" i="17"/>
  <c r="D8" i="17"/>
  <c r="E8" i="17"/>
  <c r="F8" i="17"/>
  <c r="D9" i="17"/>
  <c r="E9" i="17"/>
  <c r="F9" i="17"/>
  <c r="D10" i="17"/>
  <c r="E10" i="17"/>
  <c r="F10" i="17"/>
  <c r="D14" i="17"/>
  <c r="E14" i="17"/>
  <c r="F14" i="17"/>
  <c r="D12" i="17"/>
  <c r="E12" i="17"/>
  <c r="F12" i="17"/>
  <c r="D11" i="17"/>
  <c r="E11" i="17"/>
  <c r="F11" i="17"/>
  <c r="D13" i="17"/>
  <c r="E13" i="17"/>
  <c r="F13" i="17"/>
  <c r="D15" i="17"/>
  <c r="E15" i="17"/>
  <c r="F15" i="17"/>
  <c r="H4" i="12" l="1"/>
  <c r="G4" i="12"/>
  <c r="E4" i="12"/>
  <c r="B4" i="12"/>
  <c r="D6" i="17" l="1"/>
  <c r="E5" i="17" l="1"/>
  <c r="F5" i="17"/>
  <c r="E7" i="17"/>
  <c r="F7" i="17"/>
  <c r="E6" i="17"/>
  <c r="F6" i="17"/>
</calcChain>
</file>

<file path=xl/sharedStrings.xml><?xml version="1.0" encoding="utf-8"?>
<sst xmlns="http://schemas.openxmlformats.org/spreadsheetml/2006/main" count="2328" uniqueCount="713">
  <si>
    <t>비고</t>
    <phoneticPr fontId="1" type="noConversion"/>
  </si>
  <si>
    <t>연구국가</t>
    <phoneticPr fontId="1" type="noConversion"/>
  </si>
  <si>
    <t>결과변수</t>
    <phoneticPr fontId="1" type="noConversion"/>
  </si>
  <si>
    <t>정의</t>
    <phoneticPr fontId="1" type="noConversion"/>
  </si>
  <si>
    <t>측정시점
(개월)</t>
    <phoneticPr fontId="1" type="noConversion"/>
  </si>
  <si>
    <t>중재군</t>
    <phoneticPr fontId="1" type="noConversion"/>
  </si>
  <si>
    <t>대조군</t>
    <phoneticPr fontId="1" type="noConversion"/>
  </si>
  <si>
    <t>두 군간 차이</t>
    <phoneticPr fontId="1" type="noConversion"/>
  </si>
  <si>
    <t xml:space="preserve">mean </t>
    <phoneticPr fontId="1" type="noConversion"/>
  </si>
  <si>
    <t>SD</t>
    <phoneticPr fontId="1" type="noConversion"/>
  </si>
  <si>
    <t>P value</t>
    <phoneticPr fontId="1" type="noConversion"/>
  </si>
  <si>
    <t>연속형 결과변수</t>
    <phoneticPr fontId="1" type="noConversion"/>
  </si>
  <si>
    <t>범주형 결과변수</t>
    <phoneticPr fontId="1" type="noConversion"/>
  </si>
  <si>
    <t>대조군(C)</t>
    <phoneticPr fontId="1" type="noConversion"/>
  </si>
  <si>
    <t>연구대상자 수</t>
    <phoneticPr fontId="1" type="noConversion"/>
  </si>
  <si>
    <t>추적관찰기간
(개월)</t>
    <phoneticPr fontId="1" type="noConversion"/>
  </si>
  <si>
    <t>*NRCT는 single arm이 아닌 비무작위 비교연구</t>
    <phoneticPr fontId="1" type="noConversion"/>
  </si>
  <si>
    <t>선택/배제기준</t>
    <phoneticPr fontId="1" type="noConversion"/>
  </si>
  <si>
    <t>중재군(I)</t>
    <phoneticPr fontId="1" type="noConversion"/>
  </si>
  <si>
    <t>비교군 수
(2군, 3군 등)</t>
    <phoneticPr fontId="1" type="noConversion"/>
  </si>
  <si>
    <t>평균연령 (세)
전체 평균, 또는 각 군별 평균</t>
    <phoneticPr fontId="1" type="noConversion"/>
  </si>
  <si>
    <t>남성
(%)</t>
    <phoneticPr fontId="1" type="noConversion"/>
  </si>
  <si>
    <t>3군</t>
    <phoneticPr fontId="1" type="noConversion"/>
  </si>
  <si>
    <t>결과지표명</t>
    <phoneticPr fontId="1" type="noConversion"/>
  </si>
  <si>
    <t>변화량 SD</t>
    <phoneticPr fontId="1" type="noConversion"/>
  </si>
  <si>
    <t>N</t>
    <phoneticPr fontId="1" type="noConversion"/>
  </si>
  <si>
    <t>중재군명</t>
    <phoneticPr fontId="1" type="noConversion"/>
  </si>
  <si>
    <t>대조군명</t>
    <phoneticPr fontId="1" type="noConversion"/>
  </si>
  <si>
    <t>하위그룹</t>
    <phoneticPr fontId="1" type="noConversion"/>
  </si>
  <si>
    <t>event</t>
    <phoneticPr fontId="1" type="noConversion"/>
  </si>
  <si>
    <t>Total N</t>
    <phoneticPr fontId="1" type="noConversion"/>
  </si>
  <si>
    <t>OR, RR, HR</t>
    <phoneticPr fontId="1" type="noConversion"/>
  </si>
  <si>
    <t>95% CI</t>
    <phoneticPr fontId="1" type="noConversion"/>
  </si>
  <si>
    <t>risk rate</t>
    <phoneticPr fontId="1" type="noConversion"/>
  </si>
  <si>
    <t>단위</t>
    <phoneticPr fontId="1" type="noConversion"/>
  </si>
  <si>
    <t>1. 선택문헌의 특성</t>
    <phoneticPr fontId="1" type="noConversion"/>
  </si>
  <si>
    <t xml:space="preserve">no. </t>
    <phoneticPr fontId="1" type="noConversion"/>
  </si>
  <si>
    <t>대상자 모집기간</t>
    <phoneticPr fontId="1" type="noConversion"/>
  </si>
  <si>
    <t>질환명</t>
    <phoneticPr fontId="1" type="noConversion"/>
  </si>
  <si>
    <t>상세 질환분류</t>
    <phoneticPr fontId="1" type="noConversion"/>
  </si>
  <si>
    <t>급성, 아급성, 만성 등</t>
    <phoneticPr fontId="1" type="noConversion"/>
  </si>
  <si>
    <t>특이적인것 기재(예.  특정 도구 몇 점 이상인 사람만 선택,  진단일 기준 O개월내 선택 등)</t>
    <phoneticPr fontId="1" type="noConversion"/>
  </si>
  <si>
    <t>중재군 프로그램
주당횟수, 회당 시간, 프로그램 기간</t>
    <phoneticPr fontId="1" type="noConversion"/>
  </si>
  <si>
    <t>중재군기기명</t>
    <phoneticPr fontId="1" type="noConversion"/>
  </si>
  <si>
    <t>중재군기기분류</t>
    <phoneticPr fontId="1" type="noConversion"/>
  </si>
  <si>
    <t>프로그램
주당횟수, 회당 시간, 프로그램 기간</t>
    <phoneticPr fontId="1" type="noConversion"/>
  </si>
  <si>
    <t>대조/중재군명</t>
    <phoneticPr fontId="1" type="noConversion"/>
  </si>
  <si>
    <t>대조군 프로그램
주당횟수, 회당 시간, 프로그램 기간</t>
    <phoneticPr fontId="1" type="noConversion"/>
  </si>
  <si>
    <t>대조군 기기</t>
    <phoneticPr fontId="1" type="noConversion"/>
  </si>
  <si>
    <t>기기 및 기기분류*(중재군일경우)</t>
    <phoneticPr fontId="1" type="noConversion"/>
  </si>
  <si>
    <t>기저특성</t>
    <phoneticPr fontId="1" type="noConversion"/>
  </si>
  <si>
    <t>추가지표3</t>
    <phoneticPr fontId="1" type="noConversion"/>
  </si>
  <si>
    <t>측정도구/ 단위</t>
    <phoneticPr fontId="1" type="noConversion"/>
  </si>
  <si>
    <t>터키</t>
    <phoneticPr fontId="1" type="noConversion"/>
  </si>
  <si>
    <t>1저자 (연도)</t>
    <phoneticPr fontId="1" type="noConversion"/>
  </si>
  <si>
    <t xml:space="preserve">Trial명(NCT no.)
(있는 경우)
예. </t>
    <phoneticPr fontId="1" type="noConversion"/>
  </si>
  <si>
    <t>참여기관
(1, 2 등)</t>
    <phoneticPr fontId="1" type="noConversion"/>
  </si>
  <si>
    <t>총</t>
    <phoneticPr fontId="1" type="noConversion"/>
  </si>
  <si>
    <t>중재군
(N명)</t>
    <phoneticPr fontId="1" type="noConversion"/>
  </si>
  <si>
    <t>대조군
(N명</t>
    <phoneticPr fontId="1" type="noConversion"/>
  </si>
  <si>
    <t>3군일 경우
중재, 대조 여부(N)
예: 대조250명)</t>
    <phoneticPr fontId="1" type="noConversion"/>
  </si>
  <si>
    <t>탈락률(%)
전체(중재 vs. 대조)</t>
    <phoneticPr fontId="1" type="noConversion"/>
  </si>
  <si>
    <t>유병기간</t>
    <phoneticPr fontId="1" type="noConversion"/>
  </si>
  <si>
    <t>장애 및 질환관련 지표명 1</t>
    <phoneticPr fontId="1" type="noConversion"/>
  </si>
  <si>
    <t>장애 및 질환관련 지표명 2</t>
    <phoneticPr fontId="1" type="noConversion"/>
  </si>
  <si>
    <t>질환 타입</t>
    <phoneticPr fontId="1" type="noConversion"/>
  </si>
  <si>
    <t>결과1</t>
    <phoneticPr fontId="1" type="noConversion"/>
  </si>
  <si>
    <t>결과2</t>
    <phoneticPr fontId="1" type="noConversion"/>
  </si>
  <si>
    <t>결과3</t>
    <phoneticPr fontId="1" type="noConversion"/>
  </si>
  <si>
    <t>중재군 치료법수(로봇 단독=1, 로봇+물리치료=2, 로봇+물리치료+보토스=3 등)</t>
    <phoneticPr fontId="1" type="noConversion"/>
  </si>
  <si>
    <t>중재기기 설명</t>
    <phoneticPr fontId="1" type="noConversion"/>
  </si>
  <si>
    <t>대조군 설명</t>
    <phoneticPr fontId="1" type="noConversion"/>
  </si>
  <si>
    <t>연구설계
(RCT, NRCT)</t>
    <phoneticPr fontId="1" type="noConversion"/>
  </si>
  <si>
    <t>연구설계</t>
    <phoneticPr fontId="1" type="noConversion"/>
  </si>
  <si>
    <t>no.</t>
    <phoneticPr fontId="1" type="noConversion"/>
  </si>
  <si>
    <t>보행</t>
    <phoneticPr fontId="1" type="noConversion"/>
  </si>
  <si>
    <t>결과그룹</t>
    <phoneticPr fontId="1" type="noConversion"/>
  </si>
  <si>
    <t>최종-기저평균차(변화량)</t>
    <phoneticPr fontId="1" type="noConversion"/>
  </si>
  <si>
    <t>저자결론</t>
    <phoneticPr fontId="1" type="noConversion"/>
  </si>
  <si>
    <t>m</t>
    <phoneticPr fontId="1" type="noConversion"/>
  </si>
  <si>
    <t>NR</t>
    <phoneticPr fontId="1" type="noConversion"/>
  </si>
  <si>
    <t>중재군 병행요법수</t>
    <phoneticPr fontId="1" type="noConversion"/>
  </si>
  <si>
    <t>로봇분류</t>
    <phoneticPr fontId="1" type="noConversion"/>
  </si>
  <si>
    <t>로봇 기기명</t>
    <phoneticPr fontId="1" type="noConversion"/>
  </si>
  <si>
    <t>질환</t>
    <phoneticPr fontId="1" type="noConversion"/>
  </si>
  <si>
    <t>질환분류</t>
    <phoneticPr fontId="1" type="noConversion"/>
  </si>
  <si>
    <t>1. 판단근거</t>
    <phoneticPr fontId="1" type="noConversion"/>
  </si>
  <si>
    <t>1. 무작위 배정순서 생성(Random sequence generation)</t>
    <phoneticPr fontId="1" type="noConversion"/>
  </si>
  <si>
    <t>2. 배정순서 은폐(Allocation concealment)</t>
    <phoneticPr fontId="1" type="noConversion"/>
  </si>
  <si>
    <t>3. 연구참여자, 연구자에 대한 눈가림(Blinding o$$F participants and personnel)</t>
    <phoneticPr fontId="1" type="noConversion"/>
  </si>
  <si>
    <t>4. 결과평가에 대한 눈가림(Blinding o$$F outcome assessment)</t>
    <phoneticPr fontId="1" type="noConversion"/>
  </si>
  <si>
    <t>5. 불충분한 결과자료(Incomplete outcome data)</t>
    <phoneticPr fontId="1" type="noConversion"/>
  </si>
  <si>
    <t>6. 선택적 보고(Selective reporting)</t>
    <phoneticPr fontId="1" type="noConversion"/>
  </si>
  <si>
    <t>8. 판단근거</t>
    <phoneticPr fontId="1" type="noConversion"/>
  </si>
  <si>
    <t>7. 판단근거</t>
    <phoneticPr fontId="1" type="noConversion"/>
  </si>
  <si>
    <t>6. 판단근거</t>
    <phoneticPr fontId="1" type="noConversion"/>
  </si>
  <si>
    <t>5. 판단근거</t>
    <phoneticPr fontId="1" type="noConversion"/>
  </si>
  <si>
    <t>4. 판단근거</t>
    <phoneticPr fontId="1" type="noConversion"/>
  </si>
  <si>
    <t>3. 판단근거</t>
    <phoneticPr fontId="1" type="noConversion"/>
  </si>
  <si>
    <t>2. 판단근거</t>
    <phoneticPr fontId="1" type="noConversion"/>
  </si>
  <si>
    <t>L</t>
    <phoneticPr fontId="1" type="noConversion"/>
  </si>
  <si>
    <t>H</t>
    <phoneticPr fontId="1" type="noConversion"/>
  </si>
  <si>
    <t>L: 낮음, H: 높음, U: 불확실, N: 해당없음</t>
    <phoneticPr fontId="1" type="noConversion"/>
  </si>
  <si>
    <t>7. 대상군 비교가능성</t>
    <phoneticPr fontId="1" type="noConversion"/>
  </si>
  <si>
    <t>8. 민간연구지원 비뚤림</t>
    <phoneticPr fontId="1" type="noConversion"/>
  </si>
  <si>
    <t xml:space="preserve">주요결과가 보행거리, 속도 등  객관적인 눈가림 여부에 영향을 받지 않는 경우 </t>
    <phoneticPr fontId="1" type="noConversion"/>
  </si>
  <si>
    <t>방법에 제시한 결과 보고함</t>
    <phoneticPr fontId="1" type="noConversion"/>
  </si>
  <si>
    <t>Yazici (2019)</t>
    <phoneticPr fontId="1" type="noConversion"/>
  </si>
  <si>
    <t>2016.1. ~ 2016.10.</t>
    <phoneticPr fontId="1" type="noConversion"/>
  </si>
  <si>
    <t>소아(5세~12세)</t>
    <phoneticPr fontId="1" type="noConversion"/>
  </si>
  <si>
    <r>
      <t xml:space="preserve">ㆍGMFCS(gross motro function classification system) level 1 (=보행에 제약이 없고 advanced gross motor skills에 제한이 없음) 또는 level 2 (=보조기구 없이 보행가능하고, 실외나 군중 속에서 보행시 제약이 있음)
ㆍ시각/청각 장애가 없음
ㆍ의사소통을 저해하는 정신지체가 없음
</t>
    </r>
    <r>
      <rPr>
        <u/>
        <sz val="10"/>
        <color theme="1"/>
        <rFont val="맑은 고딕"/>
        <family val="3"/>
        <charset val="129"/>
        <scheme val="minor"/>
      </rPr>
      <t>&lt;배제기준&gt;</t>
    </r>
    <r>
      <rPr>
        <sz val="10"/>
        <color theme="1"/>
        <rFont val="맑은 고딕"/>
        <family val="3"/>
        <charset val="129"/>
        <scheme val="minor"/>
      </rPr>
      <t xml:space="preserve">
ㆍ6개월 이내 하지의 골절 또는 근골격계 수술
ㆍ6개월 이내 강직(spasticity)을 억제하는 약물에 노출
ㆍ심장 또는 호흡기 문제
ㆍ로봇재활기기 사용을 저해할 수 있는 하지구축</t>
    </r>
    <phoneticPr fontId="1" type="noConversion"/>
  </si>
  <si>
    <t>8%(2명)
(0 vs. 16)</t>
    <phoneticPr fontId="1" type="noConversion"/>
  </si>
  <si>
    <t>하지의 반중력 근육을 위한 기능 강화 운동, 무릎/엉덩이 굴곡근 스트레칭, 스쿼트, 계단 오르내리기, 균형 훈련, 한쪽 다리 서기 운동</t>
    <phoneticPr fontId="1" type="noConversion"/>
  </si>
  <si>
    <t>Innowalk Pro (Made for Movement, Norway)</t>
    <phoneticPr fontId="1" type="noConversion"/>
  </si>
  <si>
    <t>PTR (physiotherapy rehabilitation)</t>
    <phoneticPr fontId="1" type="noConversion"/>
  </si>
  <si>
    <t>ㆍmedium size: 신장 100-140cm
ㆍlarge size: 신장 140cm 이상
ㆍ20분 유산소 운동(최대 심박수의 55-75% interval 수준), 5분간의 웜업 및 쿨링 수행(최대 심박수의 30-40% 수준)</t>
    <phoneticPr fontId="1" type="noConversion"/>
  </si>
  <si>
    <t>ㆍ일반재활치료 3회/주
ㆍ12주</t>
    <phoneticPr fontId="1" type="noConversion"/>
  </si>
  <si>
    <t>ㆍ중재군 8년 9개월
ㆍ대조군 9년 6개월</t>
    <phoneticPr fontId="1" type="noConversion"/>
  </si>
  <si>
    <t>-</t>
    <phoneticPr fontId="1" type="noConversion"/>
  </si>
  <si>
    <t>보행 시작 나이 (age at onset of walking)</t>
    <phoneticPr fontId="1" type="noConversion"/>
  </si>
  <si>
    <t>중재군 20.42개월
대조군 16.42개월</t>
    <phoneticPr fontId="1" type="noConversion"/>
  </si>
  <si>
    <t>10mWT - selected speed</t>
    <phoneticPr fontId="1" type="noConversion"/>
  </si>
  <si>
    <t>10mWT - fastest</t>
    <phoneticPr fontId="1" type="noConversion"/>
  </si>
  <si>
    <t>sec</t>
    <phoneticPr fontId="1" type="noConversion"/>
  </si>
  <si>
    <t>6MWT</t>
    <phoneticPr fontId="1" type="noConversion"/>
  </si>
  <si>
    <t>standing - paretic leg</t>
    <phoneticPr fontId="1" type="noConversion"/>
  </si>
  <si>
    <t>s</t>
    <phoneticPr fontId="1" type="noConversion"/>
  </si>
  <si>
    <t>standing - non-paretic leg</t>
    <phoneticPr fontId="1" type="noConversion"/>
  </si>
  <si>
    <t>GMFM-88 (전체)</t>
    <phoneticPr fontId="1" type="noConversion"/>
  </si>
  <si>
    <t>GMFM-D (standing)</t>
    <phoneticPr fontId="1" type="noConversion"/>
  </si>
  <si>
    <t>GMFM-E (walking, running, jumping)</t>
    <phoneticPr fontId="1" type="noConversion"/>
  </si>
  <si>
    <t>30초 내 횟수</t>
    <phoneticPr fontId="1" type="noConversion"/>
  </si>
  <si>
    <t>lateral step - paretic</t>
    <phoneticPr fontId="1" type="noConversion"/>
  </si>
  <si>
    <t>lateral step - non-paretic</t>
    <phoneticPr fontId="1" type="noConversion"/>
  </si>
  <si>
    <t>sit to stand</t>
    <phoneticPr fontId="1" type="noConversion"/>
  </si>
  <si>
    <t>standing from half kneeling - paretic</t>
    <phoneticPr fontId="1" type="noConversion"/>
  </si>
  <si>
    <t>standing from half kneeling - non-paretic</t>
    <phoneticPr fontId="1" type="noConversion"/>
  </si>
  <si>
    <t>FAQ-WL(Gillette Functional Assessment Questionnaire Walking Scale)</t>
    <phoneticPr fontId="1" type="noConversion"/>
  </si>
  <si>
    <t>BBS (Berg Balance Score)</t>
    <phoneticPr fontId="1" type="noConversion"/>
  </si>
  <si>
    <t>균형</t>
    <phoneticPr fontId="1" type="noConversion"/>
  </si>
  <si>
    <t>Gross Motor Function Measurement</t>
    <phoneticPr fontId="1" type="noConversion"/>
  </si>
  <si>
    <t xml:space="preserve"> 뇌성마비(hemiparetic) 아동의 PTR 프로그램에 로봇 유산소 운동을 포함시키는 것은 기능적 성과를 향상시키는데 있어 무시되어서는 안 될 접근법이다. 로봇 재활만 치료 방법으로 간주해서는 안 되며 보조 도구로 간주해야 한다.</t>
    <phoneticPr fontId="1" type="noConversion"/>
  </si>
  <si>
    <t>N</t>
    <phoneticPr fontId="1" type="noConversion"/>
  </si>
  <si>
    <t>H</t>
    <phoneticPr fontId="1" type="noConversion"/>
  </si>
  <si>
    <t>Randomization could not be performed as the study group included the children whose families were able to allocate time for RGT</t>
    <phoneticPr fontId="1" type="noConversion"/>
  </si>
  <si>
    <t>대조군에서만 2명(16%) 탈락</t>
    <phoneticPr fontId="1" type="noConversion"/>
  </si>
  <si>
    <t>L</t>
    <phoneticPr fontId="1" type="noConversion"/>
  </si>
  <si>
    <t>연령, 체중, 신장 등에 두 군간 유의한 차이 없음</t>
    <phoneticPr fontId="1" type="noConversion"/>
  </si>
  <si>
    <t>The authors thank Bilge Special Education Center, Ankara, Turkey
that enables us to use Innowalk Pro device</t>
    <phoneticPr fontId="1" type="noConversion"/>
  </si>
  <si>
    <t>Beretta (2015)</t>
    <phoneticPr fontId="1" type="noConversion"/>
  </si>
  <si>
    <t>DGO Lokomat
(Driven Gait Orthosis Lokomat)</t>
    <phoneticPr fontId="1" type="noConversion"/>
  </si>
  <si>
    <t>PT (physical therapy)</t>
    <phoneticPr fontId="1" type="noConversion"/>
  </si>
  <si>
    <t>ㆍ구성: 환자 형태에 적응가능한 두 개의 exoskeletons, 4-bar 체중지지시스템, treadmill과 동기화
ㆍ체중지지 50% 설정 후 점차 감소, 초기 보행속도는 환자에 맞게 설정(평균 1.5km/h)</t>
    <phoneticPr fontId="1" type="noConversion"/>
  </si>
  <si>
    <t>걸음걸이, 균형, 기능적 능력 향상, 확장근육 강화 및 굴곡근 스트레칭을 위한 운동</t>
    <phoneticPr fontId="1" type="noConversion"/>
  </si>
  <si>
    <t>ㆍ일반물리치료 2회/일, 5일/주
ㆍ총 4주</t>
    <phoneticPr fontId="1" type="noConversion"/>
  </si>
  <si>
    <t>&lt;RAGT&gt;
ㆍ1회/일, 5회/주
ㆍ45분/회
ㆍ총 4주
ㆍ일반물리치료 1회/일, 5일/주</t>
    <phoneticPr fontId="1" type="noConversion"/>
  </si>
  <si>
    <t>Beretta (2015)</t>
    <phoneticPr fontId="1" type="noConversion"/>
  </si>
  <si>
    <t>-</t>
    <phoneticPr fontId="1" type="noConversion"/>
  </si>
  <si>
    <t>이탈리아</t>
    <phoneticPr fontId="1" type="noConversion"/>
  </si>
  <si>
    <t>ㆍ뇌손상 연령의 평균: 11년 8개월
ㆍ중재군: acute stage(34.8%), sub-acute(8.7%), chronic(56.5%)</t>
    <phoneticPr fontId="1" type="noConversion"/>
  </si>
  <si>
    <t>ㆍ중재군: 13년 11개월</t>
    <phoneticPr fontId="1" type="noConversion"/>
  </si>
  <si>
    <t>ㆍ중재군: traumatic(47.8%), brain tumour(30.4%), ictus(17.4%), anoxia(4.3%)</t>
    <phoneticPr fontId="1" type="noConversion"/>
  </si>
  <si>
    <t>GMFM total</t>
    <phoneticPr fontId="1" type="noConversion"/>
  </si>
  <si>
    <t>ㆍ중재군 52.2%, 대조군 63.6%</t>
    <phoneticPr fontId="1" type="noConversion"/>
  </si>
  <si>
    <t>GMFM %</t>
    <phoneticPr fontId="1" type="noConversion"/>
  </si>
  <si>
    <t>GMFM-A (lying and rolling)</t>
    <phoneticPr fontId="1" type="noConversion"/>
  </si>
  <si>
    <t>GMFM-B (sitting)</t>
    <phoneticPr fontId="1" type="noConversion"/>
  </si>
  <si>
    <t>GMFM-C (crawling and kneeling)</t>
    <phoneticPr fontId="1" type="noConversion"/>
  </si>
  <si>
    <t>FAQ (Functional Assessment Questionnaire)</t>
    <phoneticPr fontId="1" type="noConversion"/>
  </si>
  <si>
    <t>기능</t>
    <phoneticPr fontId="1" type="noConversion"/>
  </si>
  <si>
    <t>median, min-max</t>
    <phoneticPr fontId="1" type="noConversion"/>
  </si>
  <si>
    <t>27-253</t>
    <phoneticPr fontId="1" type="noConversion"/>
  </si>
  <si>
    <t>32-257</t>
    <phoneticPr fontId="1" type="noConversion"/>
  </si>
  <si>
    <t>11-96</t>
    <phoneticPr fontId="1" type="noConversion"/>
  </si>
  <si>
    <t>12-98</t>
    <phoneticPr fontId="1" type="noConversion"/>
  </si>
  <si>
    <t>27-100</t>
    <phoneticPr fontId="1" type="noConversion"/>
  </si>
  <si>
    <t>47-100</t>
    <phoneticPr fontId="1" type="noConversion"/>
  </si>
  <si>
    <t>0-700</t>
    <phoneticPr fontId="1" type="noConversion"/>
  </si>
  <si>
    <t>3-100</t>
    <phoneticPr fontId="1" type="noConversion"/>
  </si>
  <si>
    <t>0-100</t>
    <phoneticPr fontId="1" type="noConversion"/>
  </si>
  <si>
    <t>0-90</t>
    <phoneticPr fontId="1" type="noConversion"/>
  </si>
  <si>
    <t>0-97</t>
    <phoneticPr fontId="1" type="noConversion"/>
  </si>
  <si>
    <t>0-92</t>
    <phoneticPr fontId="1" type="noConversion"/>
  </si>
  <si>
    <t>1~9</t>
    <phoneticPr fontId="1" type="noConversion"/>
  </si>
  <si>
    <t>89-247</t>
    <phoneticPr fontId="1" type="noConversion"/>
  </si>
  <si>
    <t>95-254</t>
    <phoneticPr fontId="1" type="noConversion"/>
  </si>
  <si>
    <t>33-94</t>
    <phoneticPr fontId="1" type="noConversion"/>
  </si>
  <si>
    <t>37-97</t>
    <phoneticPr fontId="1" type="noConversion"/>
  </si>
  <si>
    <t>45-100</t>
    <phoneticPr fontId="1" type="noConversion"/>
  </si>
  <si>
    <t>69-100</t>
    <phoneticPr fontId="1" type="noConversion"/>
  </si>
  <si>
    <t>62-100</t>
    <phoneticPr fontId="1" type="noConversion"/>
  </si>
  <si>
    <t>65-100</t>
    <phoneticPr fontId="1" type="noConversion"/>
  </si>
  <si>
    <t>7-95</t>
    <phoneticPr fontId="1" type="noConversion"/>
  </si>
  <si>
    <t>12-100</t>
    <phoneticPr fontId="1" type="noConversion"/>
  </si>
  <si>
    <t>3-75</t>
    <phoneticPr fontId="1" type="noConversion"/>
  </si>
  <si>
    <t>10-95</t>
    <phoneticPr fontId="1" type="noConversion"/>
  </si>
  <si>
    <t>4-82</t>
    <phoneticPr fontId="1" type="noConversion"/>
  </si>
  <si>
    <t>8-89</t>
    <phoneticPr fontId="1" type="noConversion"/>
  </si>
  <si>
    <t>1~8</t>
    <phoneticPr fontId="1" type="noConversion"/>
  </si>
  <si>
    <t>Stance Symmetry</t>
  </si>
  <si>
    <t>Stride Symmetry</t>
  </si>
  <si>
    <t>step/min</t>
  </si>
  <si>
    <t>Cadence</t>
    <phoneticPr fontId="1" type="noConversion"/>
  </si>
  <si>
    <t>Step length left</t>
    <phoneticPr fontId="1" type="noConversion"/>
  </si>
  <si>
    <t>mm</t>
  </si>
  <si>
    <t>Step length right</t>
    <phoneticPr fontId="1" type="noConversion"/>
  </si>
  <si>
    <t>Mean Step length</t>
    <phoneticPr fontId="1" type="noConversion"/>
  </si>
  <si>
    <t>mm</t>
    <phoneticPr fontId="1" type="noConversion"/>
  </si>
  <si>
    <t>Step Symmetry</t>
    <phoneticPr fontId="1" type="noConversion"/>
  </si>
  <si>
    <t>Velocity</t>
    <phoneticPr fontId="1" type="noConversion"/>
  </si>
  <si>
    <t>m/s</t>
    <phoneticPr fontId="1" type="noConversion"/>
  </si>
  <si>
    <t>Stride length left</t>
    <phoneticPr fontId="1" type="noConversion"/>
  </si>
  <si>
    <t>Stride length right</t>
    <phoneticPr fontId="1" type="noConversion"/>
  </si>
  <si>
    <t>Mean Stride length</t>
    <phoneticPr fontId="1" type="noConversion"/>
  </si>
  <si>
    <t>Step Width</t>
    <phoneticPr fontId="1" type="noConversion"/>
  </si>
  <si>
    <t>% stride</t>
    <phoneticPr fontId="1" type="noConversion"/>
  </si>
  <si>
    <t>Left Stance</t>
    <phoneticPr fontId="1" type="noConversion"/>
  </si>
  <si>
    <t>Right Stance</t>
    <phoneticPr fontId="1" type="noConversion"/>
  </si>
  <si>
    <t>U</t>
    <phoneticPr fontId="1" type="noConversion"/>
  </si>
  <si>
    <t>언급없음</t>
    <phoneticPr fontId="1" type="noConversion"/>
  </si>
  <si>
    <t>H</t>
    <phoneticPr fontId="1" type="noConversion"/>
  </si>
  <si>
    <t>autonomous gait 여부에 두 군간 차이가 있는 것으로 판단됨(table 1)</t>
    <phoneticPr fontId="1" type="noConversion"/>
  </si>
  <si>
    <t>This work was supported by a  grant of Fondazione Cariplo: SPIDER@Lecco</t>
    <phoneticPr fontId="1" type="noConversion"/>
  </si>
  <si>
    <t>L</t>
    <phoneticPr fontId="1" type="noConversion"/>
  </si>
  <si>
    <t>RAGT + PT가 ABI를 가진 아동과 청소년의 기능적 활동과 보행 패턴의 개선을 유도하고 재활 프로그램 전체에서 환자의 완전한 순응도를 유지하기위한 선택 도구임을 입증함</t>
    <phoneticPr fontId="1" type="noConversion"/>
  </si>
  <si>
    <t>Gharib (2011)</t>
  </si>
  <si>
    <t>RCT</t>
    <phoneticPr fontId="1" type="noConversion"/>
  </si>
  <si>
    <t>로봇+일반재활치료</t>
  </si>
  <si>
    <t>Biodex Gait Trainer 2 TM</t>
    <phoneticPr fontId="1" type="noConversion"/>
  </si>
  <si>
    <t>일반재활치료</t>
  </si>
  <si>
    <t>Smania (2011)</t>
  </si>
  <si>
    <t>로봇</t>
    <phoneticPr fontId="1" type="noConversion"/>
  </si>
  <si>
    <t>Gangtrainer GT I</t>
    <phoneticPr fontId="1" type="noConversion"/>
  </si>
  <si>
    <t>Ammann-Reiffer (2020)</t>
  </si>
  <si>
    <t>로봇(RAGT)</t>
    <phoneticPr fontId="1" type="noConversion"/>
  </si>
  <si>
    <t>Lokomat</t>
    <phoneticPr fontId="1" type="noConversion"/>
  </si>
  <si>
    <t>Sarhan (2014)</t>
  </si>
  <si>
    <t>Lokomat® Pro Version 4</t>
    <phoneticPr fontId="1" type="noConversion"/>
  </si>
  <si>
    <t>일반재활치료(Manual treadmill therapy)</t>
    <phoneticPr fontId="1" type="noConversion"/>
  </si>
  <si>
    <t>Beretta (2018)</t>
  </si>
  <si>
    <t>NRCT</t>
    <phoneticPr fontId="1" type="noConversion"/>
  </si>
  <si>
    <t>로봇+물리치료</t>
    <phoneticPr fontId="1" type="noConversion"/>
  </si>
  <si>
    <t>물리치료</t>
    <phoneticPr fontId="1" type="noConversion"/>
  </si>
  <si>
    <t>Druzbicki (2013)</t>
  </si>
  <si>
    <t>robotic-assisted treadmill therapy(active orthosis)</t>
    <phoneticPr fontId="1" type="noConversion"/>
  </si>
  <si>
    <t>Aras (2019)</t>
  </si>
  <si>
    <t>10(RATE) vs 10(PBWSTE) vs 9(ATE)</t>
    <phoneticPr fontId="1" type="noConversion"/>
  </si>
  <si>
    <t>Lokomat ® Pediatric</t>
    <phoneticPr fontId="1" type="noConversion"/>
  </si>
  <si>
    <t>일반재활치료(only daily physical or occupational therapy)</t>
    <phoneticPr fontId="1" type="noConversion"/>
  </si>
  <si>
    <t>30(14 vs. 16)</t>
    <phoneticPr fontId="1" type="noConversion"/>
  </si>
  <si>
    <t>Peri (2017)</t>
  </si>
  <si>
    <t>Lokomat pro paediatric V6 device</t>
    <phoneticPr fontId="1" type="noConversion"/>
  </si>
  <si>
    <t>Wu (2017)</t>
    <phoneticPr fontId="1" type="noConversion"/>
  </si>
  <si>
    <t>3DCaLT</t>
    <phoneticPr fontId="1" type="noConversion"/>
  </si>
  <si>
    <t>일반재활치료(Treadmill only)</t>
    <phoneticPr fontId="1" type="noConversion"/>
  </si>
  <si>
    <t>탈락 없고, 모든 자료 보고함</t>
    <phoneticPr fontId="1" type="noConversion"/>
  </si>
  <si>
    <t>이 연구는 몇 가지 제한점이 있어 예비적인 결과로 간주되어야 하며, 추가 연구가 필요함</t>
    <phoneticPr fontId="1" type="noConversion"/>
  </si>
  <si>
    <t>폴란드</t>
    <phoneticPr fontId="1" type="noConversion"/>
  </si>
  <si>
    <t>소아(6세~13세)</t>
    <phoneticPr fontId="1" type="noConversion"/>
  </si>
  <si>
    <t>32.7%(0% vs 65.4%)</t>
    <phoneticPr fontId="1" type="noConversion"/>
  </si>
  <si>
    <t>ㆍ중재군: 10.1세
ㆍ대조군: 11세</t>
    <phoneticPr fontId="1" type="noConversion"/>
  </si>
  <si>
    <t>GMFCS(Gross Motor Function Classification System)</t>
    <phoneticPr fontId="1" type="noConversion"/>
  </si>
  <si>
    <t>ㆍ물리치료사 지도하에 개별운동
ㆍlokomat은 보행 속도, 걸음 길이 및 보행패턴 시뮬레이션 등을 동적으로 조정하여 보행훈련을 하는 정치
ㆍ체중지원은 어린이의 걷기능력, 지구력, 힘 등을 고혀해 선택됨</t>
    <phoneticPr fontId="1" type="noConversion"/>
  </si>
  <si>
    <t>개별 운동</t>
    <phoneticPr fontId="1" type="noConversion"/>
  </si>
  <si>
    <t>물리치료사의 감독하에 균형, 서기, 걷기 등 보행훈련</t>
    <phoneticPr fontId="1" type="noConversion"/>
  </si>
  <si>
    <t>NR</t>
    <phoneticPr fontId="1" type="noConversion"/>
  </si>
  <si>
    <t>ㆍ45분/회
ㆍ4주간
ㆍ총 20회</t>
    <phoneticPr fontId="1" type="noConversion"/>
  </si>
  <si>
    <t>중재직후 4주</t>
    <phoneticPr fontId="1" type="noConversion"/>
  </si>
  <si>
    <t>Gait velocity</t>
    <phoneticPr fontId="1" type="noConversion"/>
  </si>
  <si>
    <t>% of gait cycle</t>
  </si>
  <si>
    <t xml:space="preserve">Length of stance phase - Right </t>
    <phoneticPr fontId="1" type="noConversion"/>
  </si>
  <si>
    <t xml:space="preserve">Length of stance phase - Left </t>
    <phoneticPr fontId="1" type="noConversion"/>
  </si>
  <si>
    <t>보행특성</t>
    <phoneticPr fontId="1" type="noConversion"/>
  </si>
  <si>
    <t>Step length - Right</t>
    <phoneticPr fontId="1" type="noConversion"/>
  </si>
  <si>
    <t>Step length - Left</t>
    <phoneticPr fontId="1" type="noConversion"/>
  </si>
  <si>
    <t>Length of double support phase of gait cycle</t>
    <phoneticPr fontId="1" type="noConversion"/>
  </si>
  <si>
    <t>range of pelvic motion in sagittal plane - Right</t>
    <phoneticPr fontId="1" type="noConversion"/>
  </si>
  <si>
    <t>º</t>
  </si>
  <si>
    <t>range of pelvic motion in sagittal plane - Left</t>
    <phoneticPr fontId="1" type="noConversion"/>
  </si>
  <si>
    <t>range of pelvic motion in coronal plane - Right</t>
    <phoneticPr fontId="1" type="noConversion"/>
  </si>
  <si>
    <t>range of pelvic motion in coronal plane - Left</t>
    <phoneticPr fontId="1" type="noConversion"/>
  </si>
  <si>
    <t>range of pelvic motion in transverse plane - Right</t>
    <phoneticPr fontId="1" type="noConversion"/>
  </si>
  <si>
    <t>range of pelvic motion in transverse plane - Left</t>
    <phoneticPr fontId="1" type="noConversion"/>
  </si>
  <si>
    <t>Range of hip adduction at the initial contact of the heel with the floor - Right</t>
    <phoneticPr fontId="1" type="noConversion"/>
  </si>
  <si>
    <t>Range of hip adduction at the initial contact of the heel with the floor - Left</t>
    <phoneticPr fontId="1" type="noConversion"/>
  </si>
  <si>
    <t>Maximum range of hip extension during stance phase - Right</t>
    <phoneticPr fontId="1" type="noConversion"/>
  </si>
  <si>
    <t>Maximum range of hip extension during stance phase - Left</t>
    <phoneticPr fontId="1" type="noConversion"/>
  </si>
  <si>
    <t>Maximum value of hip flexion during swing phase - Right</t>
    <phoneticPr fontId="1" type="noConversion"/>
  </si>
  <si>
    <t>Maximum value of hip flexion during swing phase - Left</t>
    <phoneticPr fontId="1" type="noConversion"/>
  </si>
  <si>
    <t>Total range of hip motion in sagittal plane - Right</t>
    <phoneticPr fontId="1" type="noConversion"/>
  </si>
  <si>
    <t>Total range of hip motion in sagittal plane - Left</t>
    <phoneticPr fontId="1" type="noConversion"/>
  </si>
  <si>
    <t xml:space="preserve">–0.2 </t>
  </si>
  <si>
    <t xml:space="preserve">–0.5 </t>
  </si>
  <si>
    <t xml:space="preserve">–3.1 </t>
  </si>
  <si>
    <t xml:space="preserve">–0.3 </t>
  </si>
  <si>
    <t xml:space="preserve">–0.7 </t>
  </si>
  <si>
    <t xml:space="preserve">–0.9 </t>
  </si>
  <si>
    <t xml:space="preserve">–1.0 </t>
  </si>
  <si>
    <t xml:space="preserve">–6.8 </t>
  </si>
  <si>
    <t xml:space="preserve">–4.5 </t>
  </si>
  <si>
    <t xml:space="preserve">–8.9 </t>
  </si>
  <si>
    <t xml:space="preserve">–12.4 </t>
  </si>
  <si>
    <t xml:space="preserve">–6.9 </t>
  </si>
  <si>
    <t xml:space="preserve">–8.5 </t>
  </si>
  <si>
    <t xml:space="preserve">–3.5 </t>
  </si>
  <si>
    <t xml:space="preserve">–7.4 </t>
  </si>
  <si>
    <t xml:space="preserve">–5.0 </t>
  </si>
  <si>
    <t xml:space="preserve">–5.7 </t>
  </si>
  <si>
    <t xml:space="preserve">–9.2 </t>
  </si>
  <si>
    <t xml:space="preserve">–6.1 </t>
  </si>
  <si>
    <t xml:space="preserve">–10.1 </t>
  </si>
  <si>
    <t xml:space="preserve">–1.1 </t>
  </si>
  <si>
    <t xml:space="preserve">–2.5 </t>
  </si>
  <si>
    <t xml:space="preserve">–2.8 </t>
  </si>
  <si>
    <t xml:space="preserve">–0.4 </t>
  </si>
  <si>
    <t>관절가동범위</t>
    <phoneticPr fontId="1" type="noConversion"/>
  </si>
  <si>
    <t>U</t>
    <phoneticPr fontId="1" type="noConversion"/>
  </si>
  <si>
    <t>언급없음</t>
    <phoneticPr fontId="1" type="noConversion"/>
  </si>
  <si>
    <t>L</t>
    <phoneticPr fontId="1" type="noConversion"/>
  </si>
  <si>
    <t>결과지표가 보행길이, 보행속도, 관절가동범위로 눈가림여부에 영향받지 않음</t>
    <phoneticPr fontId="1" type="noConversion"/>
  </si>
  <si>
    <t>H</t>
    <phoneticPr fontId="1" type="noConversion"/>
  </si>
  <si>
    <t>대조군에서만 17명 탈락(65.4%), 탈락사유 없고, ITT분석 미시행</t>
    <phoneticPr fontId="1" type="noConversion"/>
  </si>
  <si>
    <t>N</t>
    <phoneticPr fontId="1" type="noConversion"/>
  </si>
  <si>
    <t>2015.12.1~2016.5.1</t>
    <phoneticPr fontId="1" type="noConversion"/>
  </si>
  <si>
    <t>터키</t>
    <phoneticPr fontId="1" type="noConversion"/>
  </si>
  <si>
    <t>소아(6~14세)</t>
    <phoneticPr fontId="1" type="noConversion"/>
  </si>
  <si>
    <r>
      <t xml:space="preserve">&lt;선택기준&gt;
ㆍGross Motor Function Classification System (GMFCS) : II–III 
ㆍ보행 보조기없이 최소 10m이상 보행
</t>
    </r>
    <r>
      <rPr>
        <u/>
        <sz val="10"/>
        <color theme="1"/>
        <rFont val="맑은 고딕"/>
        <family val="3"/>
        <charset val="129"/>
        <scheme val="minor"/>
      </rPr>
      <t>&lt;배제기준&gt;</t>
    </r>
    <r>
      <rPr>
        <sz val="10"/>
        <color theme="1"/>
        <rFont val="맑은 고딕"/>
        <family val="3"/>
        <charset val="129"/>
        <scheme val="minor"/>
      </rPr>
      <t xml:space="preserve">
ㆍ지난 6개월이내 보툴리눔을 투여받은 경우
ㆍ1년 이내 수술
ㆍ다리길이차이 2cm 이상
ㆍ구축, 관절기형, 탈구 등 관절 불안정성, 삽입펌프를 통한 baclofen 치료</t>
    </r>
    <phoneticPr fontId="1" type="noConversion"/>
  </si>
  <si>
    <t>3.3%(중재군 0%, 대조군 5%)</t>
    <phoneticPr fontId="1" type="noConversion"/>
  </si>
  <si>
    <r>
      <t xml:space="preserve">&lt;선택기준&gt;
ㆍ6-13세
ㆍ양측성(Diplegic)경련성 마비가 있는 소아
ㆍthe Gross Motor Function Classification System (GMFCS) : II–III 
ㆍ정신장애가 없는 환자
</t>
    </r>
    <r>
      <rPr>
        <u/>
        <sz val="10"/>
        <color theme="1"/>
        <rFont val="맑은 고딕"/>
        <family val="3"/>
        <charset val="129"/>
        <scheme val="minor"/>
      </rPr>
      <t>&lt;배제기준&gt;</t>
    </r>
    <r>
      <rPr>
        <sz val="10"/>
        <color theme="1"/>
        <rFont val="맑은 고딕"/>
        <family val="3"/>
        <charset val="129"/>
        <scheme val="minor"/>
      </rPr>
      <t xml:space="preserve">
ㆍ지난 6개월이내 보툴리눔을 투여받은 경우
ㆍ1년 이내 수술
ㆍ뇌전증 약물 투여받고 있는 경우
ㆍ다리길이차이 2cm 이상
ㆍ구축, 관절기형, 탈구 등 관절 불안정성, 삽입펌프를 통한 baclofen 치료
ㆍ6개월 이내 cast(석고)치료
ㆍ시각, 청력 장애
ㆍ피부질환 
ㆍ로봇재활기기 금기사항
ㆍ의사소통이 안되는 경우</t>
    </r>
    <phoneticPr fontId="1" type="noConversion"/>
  </si>
  <si>
    <t>ㆍlevel 2 중재군 58%, 비교군 89%
ㆍlevel 3 중재군 42%, 비교군 11%</t>
    <phoneticPr fontId="1" type="noConversion"/>
  </si>
  <si>
    <t>비교군 9</t>
    <phoneticPr fontId="1" type="noConversion"/>
  </si>
  <si>
    <t>ㆍlevel 2 중재군 90%, 비교군 78.9%(PBWSTE 70%, ATE 88.9%)
ㆍlevel 3 중재군 10%, 비교군 21.1%(PBWSTE 30%, ATE 11.1%)</t>
    <phoneticPr fontId="1" type="noConversion"/>
  </si>
  <si>
    <t>Cerebral palsy type 
ㆍHemiplegic 중재군 30.0%, 비교군 3 31.6%(PBWSTE 30%, ATE 33.3%)
ㆍDiplegic  중재군 70.0%, 비교군 68.4%(PBWSTE 70%, ATE 66.7%)</t>
    <phoneticPr fontId="1" type="noConversion"/>
  </si>
  <si>
    <t>robotic supported treadmill exercise</t>
    <phoneticPr fontId="1" type="noConversion"/>
  </si>
  <si>
    <t>ㆍ45분/회
ㆍ주 5회
ㆍ4주간
ㆍ총 20회</t>
    <phoneticPr fontId="1" type="noConversion"/>
  </si>
  <si>
    <t>Visio Gait,</t>
    <phoneticPr fontId="1" type="noConversion"/>
  </si>
  <si>
    <t>Alter-G Inc.</t>
    <phoneticPr fontId="1" type="noConversion"/>
  </si>
  <si>
    <t>ㆍ물리치료사 감독하에 수행
ㆍ체중지원 60%로 시작해 점차 감소
ㆍ보행속도는 평균 보행속도로 시작해 어린이의 보행패턴, 수용가능한 범위 등을 고려해 점차 증가</t>
    <phoneticPr fontId="1" type="noConversion"/>
  </si>
  <si>
    <t>partial body weight supported treadmill exercise(PBWSTE)</t>
    <phoneticPr fontId="1" type="noConversion"/>
  </si>
  <si>
    <t>하지의 체중부하를 감소시켜 대칭적인 보행패턴 등이 가능하도록 보행훈련</t>
    <phoneticPr fontId="1" type="noConversion"/>
  </si>
  <si>
    <t>대조군 antigravity treadmill exercise(ATE)
양압환경의 트레드밀로 공기의 양과 리프팅 힘의 정도에 따라 보행훈련</t>
    <phoneticPr fontId="1" type="noConversion"/>
  </si>
  <si>
    <t>3가지 트레드밀 운동은 모두 걷기에 긍정적인 영향을 미치고, 로봇훈련과 중력조절 훈련이 뇌성마비 환자에서 더 적극적으로 사용할 수 있음</t>
    <phoneticPr fontId="1" type="noConversion"/>
  </si>
  <si>
    <t>antigravity treadmill exercise(ATE)</t>
    <phoneticPr fontId="1" type="noConversion"/>
  </si>
  <si>
    <t>추적관찰 3개월</t>
    <phoneticPr fontId="1" type="noConversion"/>
  </si>
  <si>
    <t>추적관찰 3개월</t>
    <phoneticPr fontId="1" type="noConversion"/>
  </si>
  <si>
    <t>Walking speed</t>
    <phoneticPr fontId="1" type="noConversion"/>
  </si>
  <si>
    <t>Cadans</t>
    <phoneticPr fontId="1" type="noConversion"/>
  </si>
  <si>
    <t>step/min</t>
    <phoneticPr fontId="1" type="noConversion"/>
  </si>
  <si>
    <t>Stride length</t>
    <phoneticPr fontId="1" type="noConversion"/>
  </si>
  <si>
    <t>Step length</t>
  </si>
  <si>
    <t>Single support</t>
  </si>
  <si>
    <t>Double support</t>
  </si>
  <si>
    <t>Step time</t>
  </si>
  <si>
    <t>Stride time</t>
  </si>
  <si>
    <t>3D gait analysis test로 평가</t>
    <phoneticPr fontId="1" type="noConversion"/>
  </si>
  <si>
    <t xml:space="preserve"> m/s</t>
    <phoneticPr fontId="1" type="noConversion"/>
  </si>
  <si>
    <t>점수</t>
    <phoneticPr fontId="1" type="noConversion"/>
  </si>
  <si>
    <t>GMFM-D (standing) - Gross Motor Function
Measure-66 (GMFM-66) part D (standing)</t>
    <phoneticPr fontId="1" type="noConversion"/>
  </si>
  <si>
    <t>GMFM-E (Walking-running) - Gross Motor Function
Measure-66 (GMFM-66) part E (walking-running)</t>
    <phoneticPr fontId="1" type="noConversion"/>
  </si>
  <si>
    <t>Oxygen consumption</t>
  </si>
  <si>
    <t>6MWT</t>
  </si>
  <si>
    <t>VO2</t>
    <phoneticPr fontId="1" type="noConversion"/>
  </si>
  <si>
    <t>비교군 2군 합쳐야 함</t>
    <phoneticPr fontId="1" type="noConversion"/>
  </si>
  <si>
    <t>L</t>
    <phoneticPr fontId="1" type="noConversion"/>
  </si>
  <si>
    <t>The patients were randomized into three groups using the closed envelope method</t>
    <phoneticPr fontId="1" type="noConversion"/>
  </si>
  <si>
    <t>전체 탈락자 1명, 모든 결과지표 보고</t>
    <phoneticPr fontId="1" type="noConversion"/>
  </si>
  <si>
    <t>N</t>
    <phoneticPr fontId="1" type="noConversion"/>
  </si>
  <si>
    <t>The authors declared no conflicts of interest with respect
to the authorship and/or publication of this article. The authors received no financial support for the research
and/or authorship of this article.</t>
    <phoneticPr fontId="1" type="noConversion"/>
  </si>
  <si>
    <t>3242와 6774번 동일 연구</t>
    <phoneticPr fontId="1" type="noConversion"/>
  </si>
  <si>
    <t>프랑스</t>
    <phoneticPr fontId="1" type="noConversion"/>
  </si>
  <si>
    <t>NR</t>
    <phoneticPr fontId="1" type="noConversion"/>
  </si>
  <si>
    <t>소아(8-10세)</t>
    <phoneticPr fontId="1" type="noConversion"/>
  </si>
  <si>
    <t>&lt;선택기준&gt;
ㆍ소아 8~10세
ㆍjump 보행을 하는 경련성 양측 마비(spastic diplegia)
ㆍ독립 또는 지팡이 보조하에 60m 보행가능
ㆍGross Motor Function Classification System (GMFCS) : II
ㆍ운동장애 정도는 중등도로 지형이 고르지 않거나 경사에서는 균형을 잡기 힘들고, 먼거리는 도움하에 보행가능
ㆍ점프보행의 정의는 지면에 발이 닿았을 때 무릎이 굽어지는 보행임
&lt;배제기준&gt;
ㆍ중재이전 1년동안 보툴리눔이나 외과적 수술을 받은 경우</t>
    <phoneticPr fontId="1" type="noConversion"/>
  </si>
  <si>
    <t>L</t>
    <phoneticPr fontId="1" type="noConversion"/>
  </si>
  <si>
    <t>Randomization and allocation into the two groups were made by drawing lots, limiting the selection biases</t>
  </si>
  <si>
    <t>6774와 동일 연구</t>
    <phoneticPr fontId="1" type="noConversion"/>
  </si>
  <si>
    <t>0%</t>
    <phoneticPr fontId="1" type="noConversion"/>
  </si>
  <si>
    <t>ㆍ중재군: 8.3세
ㆍ비교군: 9.6세</t>
    <phoneticPr fontId="1" type="noConversion"/>
  </si>
  <si>
    <t>ㆍDiplegic 100%</t>
    <phoneticPr fontId="1" type="noConversion"/>
  </si>
  <si>
    <t>ㆍ스틱사용 중재군 28.6%, 비교군 18.8%
ㆍdeambulator 중재군 14.3%, 비교군 12.5%
ㆍ도움없음 중재군 57.1%, 비교군 62.5%
ㆍ발목보조기 비교군 6.3%</t>
    <phoneticPr fontId="1" type="noConversion"/>
  </si>
  <si>
    <t>보행수준</t>
    <phoneticPr fontId="1" type="noConversion"/>
  </si>
  <si>
    <t>ㆍlevel 2 100%</t>
    <phoneticPr fontId="1" type="noConversion"/>
  </si>
  <si>
    <t>ㆍ40분/회
ㆍ주 5회
ㆍ4주간
ㆍ총 20회</t>
    <phoneticPr fontId="1" type="noConversion"/>
  </si>
  <si>
    <t>ㆍ하지 길이, 운동 범위, 근긴장도 및 체중 등을 기반으로 조절
ㆍ체중 지원은 70%에서 시작해서 40%로 점차 감소
ㆍ보행속도는 0.7km/h로 시작, 점차 1.4km/h로 증가</t>
    <phoneticPr fontId="1" type="noConversion"/>
  </si>
  <si>
    <t>ㆍ물리 치료사와 함께 운동
ㆍ10분 동안 자세변화, 물체 잡기 등 수행</t>
    <phoneticPr fontId="1" type="noConversion"/>
  </si>
  <si>
    <t>로봇치료는  보행의 균형 조절에서 유용성을 보여줌</t>
    <phoneticPr fontId="1" type="noConversion"/>
  </si>
  <si>
    <t>Speed</t>
  </si>
  <si>
    <t>Cadence</t>
  </si>
  <si>
    <t>Length - left</t>
    <phoneticPr fontId="1" type="noConversion"/>
  </si>
  <si>
    <t>Length - Right</t>
    <phoneticPr fontId="1" type="noConversion"/>
  </si>
  <si>
    <t>Width - left</t>
    <phoneticPr fontId="1" type="noConversion"/>
  </si>
  <si>
    <t>Width - Right</t>
    <phoneticPr fontId="1" type="noConversion"/>
  </si>
  <si>
    <t>%</t>
    <phoneticPr fontId="1" type="noConversion"/>
  </si>
  <si>
    <t xml:space="preserve">GMFM-D (standing) </t>
    <phoneticPr fontId="1" type="noConversion"/>
  </si>
  <si>
    <t>GMFM-E (Walking-running)</t>
    <phoneticPr fontId="1" type="noConversion"/>
  </si>
  <si>
    <t>Single support time - left</t>
    <phoneticPr fontId="1" type="noConversion"/>
  </si>
  <si>
    <t>Single support time - right</t>
    <phoneticPr fontId="1" type="noConversion"/>
  </si>
  <si>
    <t>Double support time - left</t>
    <phoneticPr fontId="1" type="noConversion"/>
  </si>
  <si>
    <t>Double support time - right</t>
    <phoneticPr fontId="1" type="noConversion"/>
  </si>
  <si>
    <t>탈락자 0, 결과보고 모두 함</t>
    <phoneticPr fontId="1" type="noConversion"/>
  </si>
  <si>
    <t>N</t>
    <phoneticPr fontId="1" type="noConversion"/>
  </si>
  <si>
    <t>None declared</t>
    <phoneticPr fontId="1" type="noConversion"/>
  </si>
  <si>
    <t>미국</t>
    <phoneticPr fontId="1" type="noConversion"/>
  </si>
  <si>
    <t>m/sec</t>
    <phoneticPr fontId="1" type="noConversion"/>
  </si>
  <si>
    <t>&lt;0.05</t>
    <phoneticPr fontId="1" type="noConversion"/>
  </si>
  <si>
    <t>Step length</t>
    <phoneticPr fontId="1" type="noConversion"/>
  </si>
  <si>
    <t>adverse event</t>
    <phoneticPr fontId="1" type="noConversion"/>
  </si>
  <si>
    <t>트레드밀 사용시 체중이동과 다리 궤적 등을 조절하면 뇌성 마비가 있는 어린의 보행속도와 지구력이 향상될 수 있음</t>
    <phoneticPr fontId="1" type="noConversion"/>
  </si>
  <si>
    <t>2012–2015</t>
    <phoneticPr fontId="1" type="noConversion"/>
  </si>
  <si>
    <t>&lt;선택기준&gt;
ㆍbilateral spastic CP(양측 경직성 뇌성마비)
ㆍ4-16세
ㆍ독립 또는 지팡이 보조하에 60m 보행가능
ㆍGross Motor Function Classification System (GMFCS) : I ~IV
ㆍ통증, 불편감 등에 대한 의사소통 가능
ㆍ수동적 운동범위, 척추측만 등이 있으면  Cobb angle 20도 이내
ㆍ3개월내 보톡스 사용안함
ㆍ6개월내 정형외과, 신경외과 수술 안함
&lt;배제기준&gt;
ㆍ심각한 하지 구축, 골절, 불안정성
ㆍ자해 및 공격적인 어린이
ㆍDVT, 피부병변, 심혈관계 질환자</t>
    <phoneticPr fontId="1" type="noConversion"/>
  </si>
  <si>
    <t>ㆍ30-40분/회
ㆍ주 3회
ㆍ6주간
ㆍ총 18회</t>
    <phoneticPr fontId="1" type="noConversion"/>
  </si>
  <si>
    <t>트레드밀</t>
    <phoneticPr fontId="1" type="noConversion"/>
  </si>
  <si>
    <t>ㆍ트레드밀 훈련
ㆍ물리치료사가 다리 스윙이 용이할 수 있도록 수동적으로 지원해줌
ㆍ구두 격려</t>
    <phoneticPr fontId="1" type="noConversion"/>
  </si>
  <si>
    <t>ㆍ3DcaLT는 3차원 케이블 구동로봇으로 골반과 다리에 케이블을 이용해 제어를 하는 시스템임
ㆍ케이블 구동 시스템은 환자 걸음패턴 및 저항을 최소화하여 보행을 도움
ㆍ보행속도는 환자가 최대한 편안한 속도
ㆍ체중지원은 환자의 내성을 기반으로 설정, 유도력은 체중의 약 9%정도 지원
ㆍ구두격려</t>
    <phoneticPr fontId="1" type="noConversion"/>
  </si>
  <si>
    <t>8.7% (중재군 0%, 비교군 16.7%)</t>
    <phoneticPr fontId="1" type="noConversion"/>
  </si>
  <si>
    <t>ㆍ중재군: 11.3세
ㆍ대조군: 10.5세</t>
    <phoneticPr fontId="1" type="noConversion"/>
  </si>
  <si>
    <t>60.9%</t>
    <phoneticPr fontId="1" type="noConversion"/>
  </si>
  <si>
    <t>Cerebral palsy type 
ㆍDiplegia 중재군 36.4%, 비교군 33.3%
ㆍQuadriplegia 중재군 54.5%, 비교군 66.7%
ㆍTriplegia  중재군 9.1%, 비교군 0%</t>
    <phoneticPr fontId="1" type="noConversion"/>
  </si>
  <si>
    <t>ㆍlevel 1 중재군 9.1%, 비교군 16.7%
ㆍlevel 2 중재군 54.5%, 비교군 25.0%
ㆍlevel 3 중재군 27.3%, 비교군 41.7%
ㆍlevel 4 중재군 9.1%, 비교군 16.7%</t>
    <phoneticPr fontId="1" type="noConversion"/>
  </si>
  <si>
    <t>추적관찰 8주</t>
    <phoneticPr fontId="1" type="noConversion"/>
  </si>
  <si>
    <t>self-selected walking speed</t>
    <phoneticPr fontId="1" type="noConversion"/>
  </si>
  <si>
    <t>GMFM - total score</t>
    <phoneticPr fontId="1" type="noConversion"/>
  </si>
  <si>
    <t>MAS, Modified Ashworth Scale</t>
    <phoneticPr fontId="1" type="noConversion"/>
  </si>
  <si>
    <t>PODCI, Pediatric Outcomes Data Collection Instrument - self</t>
    <phoneticPr fontId="1" type="noConversion"/>
  </si>
  <si>
    <t>PODCI, Pediatric Outcomes Data Collection Instrument - 부모</t>
    <phoneticPr fontId="1" type="noConversion"/>
  </si>
  <si>
    <t>중재직후 6주</t>
    <phoneticPr fontId="1" type="noConversion"/>
  </si>
  <si>
    <t xml:space="preserve">−1.0 </t>
  </si>
  <si>
    <t>fast walking speed</t>
    <phoneticPr fontId="1" type="noConversion"/>
  </si>
  <si>
    <t>−0.03</t>
  </si>
  <si>
    <t>−0.01</t>
  </si>
  <si>
    <t>SSV- Step length(6분걷기)</t>
    <phoneticPr fontId="1" type="noConversion"/>
  </si>
  <si>
    <t>SSV- Step frequency</t>
    <phoneticPr fontId="1" type="noConversion"/>
  </si>
  <si>
    <t>SSV- Stance time</t>
    <phoneticPr fontId="1" type="noConversion"/>
  </si>
  <si>
    <t>SSV- Single-leg support time</t>
    <phoneticPr fontId="1" type="noConversion"/>
  </si>
  <si>
    <t>FV- Step length(6분걷기)</t>
  </si>
  <si>
    <t>FV- Step frequency</t>
  </si>
  <si>
    <t>FV- Stance time</t>
  </si>
  <si>
    <t>FV- Single-leg support time</t>
  </si>
  <si>
    <t>Randomization was performed by a research physical therapist using opaque envelope.</t>
  </si>
  <si>
    <t>Randomization was performed by a research physical therapist using opaque envelope.</t>
    <phoneticPr fontId="1" type="noConversion"/>
  </si>
  <si>
    <t>L</t>
    <phoneticPr fontId="1" type="noConversion"/>
  </si>
  <si>
    <t>H</t>
    <phoneticPr fontId="1" type="noConversion"/>
  </si>
  <si>
    <t>대조군에서만 2명 탈락</t>
    <phoneticPr fontId="1" type="noConversion"/>
  </si>
  <si>
    <t>N</t>
    <phoneticPr fontId="1" type="noConversion"/>
  </si>
  <si>
    <t>This study was supported by NIDRR/RERC, H133E100007.
Financial disclosure statements have been obtained, and no conflicts of interest have been reported by the authors or by any individuals in control of the content of this article.</t>
    <phoneticPr fontId="1" type="noConversion"/>
  </si>
  <si>
    <t>추적관찰 1개월</t>
    <phoneticPr fontId="1" type="noConversion"/>
  </si>
  <si>
    <t>중재직후 12주</t>
    <phoneticPr fontId="1" type="noConversion"/>
  </si>
  <si>
    <t>&lt;선택기준&gt;
ㆍspastic bilateral 뇌성마비
ㆍ통증, 두려움 또는 불편함을 전달할 수 있음
ㆍ보조장치, 보조기를 사용없이 독립보행 가능
ㆍ대퇴골 길이가 21cm 이상으로 로봇사용기 적절한 경우
&lt;배제기준&gt;
ㆍ6개월 이내 수술 또는 3개월 이내에 보툴리눔 독소 A 주사, 바클로펜 주입 펌프사용하는 경우 제외</t>
    <phoneticPr fontId="1" type="noConversion"/>
  </si>
  <si>
    <t>GMFM-88</t>
  </si>
  <si>
    <t>GMFM-D</t>
  </si>
  <si>
    <t>GMFM-E</t>
  </si>
  <si>
    <t>GMFM-66</t>
  </si>
  <si>
    <t>사우디아라비아</t>
    <phoneticPr fontId="1" type="noConversion"/>
  </si>
  <si>
    <t>4.2세</t>
    <phoneticPr fontId="1" type="noConversion"/>
  </si>
  <si>
    <t>경직성 양하지마비 뇌성마비로 신경학적 보행장애 있는 사람</t>
    <phoneticPr fontId="1" type="noConversion"/>
  </si>
  <si>
    <t>평균 속도: 0.55m/s, 최소한의 body-weight support</t>
    <phoneticPr fontId="1" type="noConversion"/>
  </si>
  <si>
    <t>3회/주, 30-40분, 10주간 실시</t>
    <phoneticPr fontId="1" type="noConversion"/>
  </si>
  <si>
    <t>5세이하 뇌성마비 어린이들에게 운동기능, 보행가능성을 높일 수 있음</t>
    <phoneticPr fontId="1" type="noConversion"/>
  </si>
  <si>
    <t>2009.1~2009.10</t>
    <phoneticPr fontId="1" type="noConversion"/>
  </si>
  <si>
    <t>&lt;선택기준&gt;
ㆍ양측 하지(양측 혹은 완전마비) 뇌성마비
ㆍ10-18세
ㆍGMFCS 레벨 2-4
ㆍ스스로 걸을 수 있거나 보조기구를 이용해 적어도 10m 이동
ㆍ도움없이 앉는 자세 유지
ㆍ재활 프로그램에 참여
&lt;배제기준&gt;
ㆍModified Ashworth Scale로 본 하지경직도 2이상
ㆍ심각한 하지 구축, 심혈관계 질환
ㆍ정형외과 수술 혹은 신경 수술을 12개월 내 받은 사람
ㆍ중재 시술 6개월 전에 보톡스 주사 받은사람</t>
    <phoneticPr fontId="1" type="noConversion"/>
  </si>
  <si>
    <t>중재군(13세) 
대조군(12세)</t>
    <phoneticPr fontId="1" type="noConversion"/>
  </si>
  <si>
    <t xml:space="preserve">완전경직마비 vs 양측경직마비
</t>
    <phoneticPr fontId="1" type="noConversion"/>
  </si>
  <si>
    <t>-중재군 4 vs 5
-대조군 3 vs 6</t>
    <phoneticPr fontId="1" type="noConversion"/>
  </si>
  <si>
    <t>GMFCS</t>
    <phoneticPr fontId="1" type="noConversion"/>
  </si>
  <si>
    <t>-중재군 I: 3, II:2, IV:4
-대조군 I:3, III:3, IV:3</t>
    <phoneticPr fontId="1" type="noConversion"/>
  </si>
  <si>
    <t>3개 세트로 운동
1) 수동 관절 움직이기, 스트레칭
2) 레그프레스 운동 , 앉았다 일어나기,등 스트레칭 운동
3) 균형 및 걷기 운동</t>
    <phoneticPr fontId="1" type="noConversion"/>
  </si>
  <si>
    <t>중재군에서 10m걷기, 6분걷기, 엉덩이 kinematics, 보행속도, 보행길이 모두 1개월 추적관찰 평가에서 유의하게 개선됨
대조군에서는 유의하게 개선된 변화가 없었음</t>
    <phoneticPr fontId="1" type="noConversion"/>
  </si>
  <si>
    <t>이집트</t>
    <phoneticPr fontId="1" type="noConversion"/>
  </si>
  <si>
    <t>&lt;선택기준&gt;
ㆍ10-13세
ㆍ경련성편측뇌성마비
ㆍ중간정도의 하지강직도(modified Ashworth Scale 2미만)
ㆍGMFCS 레벨2
&lt;배제기준&gt;
ㆍ참여대상의 부모들이 6개월 이전에 골절, 염좌, 하지가 다친적 있다고 보고한 경우
ㆍ12개월 이내 신경학적 혹은 정형외과 수술 받은 경우
ㆍ연구참여 6개월 이내 보톡스 주사 맞은 경우
ㆍ운동으로인해 천식, 선천성 심장병 발생가능성 있는 경우
ㆍ공격적 혹은 자해 행동
ㆍ인지장애(간단한 명령 이해못하고 테스트나 훈련중 지시를 따라올수 없는 경우)
ㆍ조절되지 않는 발작질환</t>
    <phoneticPr fontId="1" type="noConversion"/>
  </si>
  <si>
    <t>전체 11.55
(중재군 11.87세, 비교군 11.23세)</t>
    <phoneticPr fontId="1" type="noConversion"/>
  </si>
  <si>
    <t xml:space="preserve">
-중재군: 2
-비교군: 2</t>
    <phoneticPr fontId="1" type="noConversion"/>
  </si>
  <si>
    <t>Modified Ashowrth scale</t>
    <phoneticPr fontId="1" type="noConversion"/>
  </si>
  <si>
    <t>-중재군: 1.2
-비교군: 1.3</t>
    <phoneticPr fontId="1" type="noConversion"/>
  </si>
  <si>
    <t>Affected side</t>
    <phoneticPr fontId="1" type="noConversion"/>
  </si>
  <si>
    <t>-중재군(R/L): 9:6
-대조군(R/L): 8:7</t>
    <phoneticPr fontId="1" type="noConversion"/>
  </si>
  <si>
    <t>-시각, 청각 피드백가능
-트레드밀+조절데크(모니터+운동기록)
-운동기록: 걸음길이, 걷기속도, 오른쪽-왼쪽 시간(걸음 균형) 측정
-시각 피드백으로 발모양 화면에 표시되고 타겟박스에 발걸음이 표시됨
-청각 피드백은 타겟 박스에 나타나는 것과 동일하게 소리가 남</t>
    <phoneticPr fontId="1" type="noConversion"/>
  </si>
  <si>
    <t>스트레칭 운동 -&gt; 마비된 쪽 굳은 근육을 유연성 회복하기 위함
균형 및 보행 운동</t>
    <phoneticPr fontId="1" type="noConversion"/>
  </si>
  <si>
    <t>보행훈련로봇(gait trainer)와 일반물리치료는 경직성편측 뇌성마비 환자의 보행을 향상시킬 수 있음</t>
    <phoneticPr fontId="1" type="noConversion"/>
  </si>
  <si>
    <t>NCT00887848</t>
    <phoneticPr fontId="1" type="noConversion"/>
  </si>
  <si>
    <t>스위스</t>
    <phoneticPr fontId="1" type="noConversion"/>
  </si>
  <si>
    <t>&lt;선택기준&gt;
ㆍ6-18세
ㆍGMFCS II-IV
ㆍ보조기(walking aids)유무에 상관없이 최소 14m걸을 수 있음
ㆍ안내를 이해하고, 통증이나 불편감 보고할수 있는 의사소통 능력
&lt;배제사유&gt;
ㆍ6개월 이내에 하지 혹은 몸통에 신경학적 혹은 정형외과 수술을 받은적이 있음
ㆍ6개월 이내에 다른 Lokomat 트레이닝을 받은적 있음
ㆍ연구에 참여하기 4주전 혹은 연구기간 동안에 약물치료를 해야하는 변화가 생긴사람
ㆍLokomat 제조사 매뉴얼 배제사유에 해당하는 사람</t>
    <phoneticPr fontId="1" type="noConversion"/>
  </si>
  <si>
    <t>전체 11.3세</t>
    <phoneticPr fontId="1" type="noConversion"/>
  </si>
  <si>
    <t>-TC(로봇먼저)군: II:5, III:2, IV:1
-CTC(물리치료먼저)군: II:4명, III:3명, IV:1명</t>
    <phoneticPr fontId="1" type="noConversion"/>
  </si>
  <si>
    <t xml:space="preserve">RAGT 하나의 중재만으로는 걷기 능력을 향상시키는데 효과적이지 않았음.
전체적으로 치료하는 접근이 필요함 </t>
    <phoneticPr fontId="1" type="noConversion"/>
  </si>
  <si>
    <t>2013.1~2015.12</t>
    <phoneticPr fontId="1" type="noConversion"/>
  </si>
  <si>
    <t>중재군(11.2세)
대조군(11.9세)</t>
    <phoneticPr fontId="1" type="noConversion"/>
  </si>
  <si>
    <t>중재군 62%
대조군 58.3%</t>
    <phoneticPr fontId="1" type="noConversion"/>
  </si>
  <si>
    <t xml:space="preserve">20세션(로봇)+20세션(물리)
주5회, 4주간 실시
각 세션별 45분 </t>
    <phoneticPr fontId="1" type="noConversion"/>
  </si>
  <si>
    <t>40세션
하루2회, 주5회, 4주간 실시
각 세션별 45분</t>
    <phoneticPr fontId="1" type="noConversion"/>
  </si>
  <si>
    <t>stride length</t>
    <phoneticPr fontId="1" type="noConversion"/>
  </si>
  <si>
    <t>cms</t>
    <phoneticPr fontId="1" type="noConversion"/>
  </si>
  <si>
    <t>cadence</t>
    <phoneticPr fontId="1" type="noConversion"/>
  </si>
  <si>
    <t>steps/min</t>
    <phoneticPr fontId="1" type="noConversion"/>
  </si>
  <si>
    <t>gait velocity</t>
    <phoneticPr fontId="1" type="noConversion"/>
  </si>
  <si>
    <t>cms/sec</t>
    <phoneticPr fontId="1" type="noConversion"/>
  </si>
  <si>
    <t>Stability</t>
    <phoneticPr fontId="1" type="noConversion"/>
  </si>
  <si>
    <t>grades</t>
    <phoneticPr fontId="1" type="noConversion"/>
  </si>
  <si>
    <t>10m walk test</t>
    <phoneticPr fontId="1" type="noConversion"/>
  </si>
  <si>
    <t>(pre-post)</t>
    <phoneticPr fontId="1" type="noConversion"/>
  </si>
  <si>
    <t>(pre-FU)</t>
    <phoneticPr fontId="1" type="noConversion"/>
  </si>
  <si>
    <t>6min walk test</t>
    <phoneticPr fontId="1" type="noConversion"/>
  </si>
  <si>
    <t>121.44</t>
    <phoneticPr fontId="1" type="noConversion"/>
  </si>
  <si>
    <t>318</t>
    <phoneticPr fontId="1" type="noConversion"/>
  </si>
  <si>
    <t>41.3</t>
    <phoneticPr fontId="1" type="noConversion"/>
  </si>
  <si>
    <t>128.71</t>
    <phoneticPr fontId="1" type="noConversion"/>
  </si>
  <si>
    <t>319</t>
    <phoneticPr fontId="1" type="noConversion"/>
  </si>
  <si>
    <t>39.60</t>
    <phoneticPr fontId="1" type="noConversion"/>
  </si>
  <si>
    <t>120.81</t>
    <phoneticPr fontId="1" type="noConversion"/>
  </si>
  <si>
    <t>37.73</t>
    <phoneticPr fontId="1" type="noConversion"/>
  </si>
  <si>
    <t>자기관리/이동/인지</t>
    <phoneticPr fontId="1" type="noConversion"/>
  </si>
  <si>
    <t>WeeFIM</t>
    <phoneticPr fontId="1" type="noConversion"/>
  </si>
  <si>
    <t>점수(18-126)</t>
    <phoneticPr fontId="1" type="noConversion"/>
  </si>
  <si>
    <t>높을수록좋음</t>
    <phoneticPr fontId="1" type="noConversion"/>
  </si>
  <si>
    <t>HIP-initial contact</t>
    <phoneticPr fontId="1" type="noConversion"/>
  </si>
  <si>
    <t>HIP-Middle stance</t>
    <phoneticPr fontId="1" type="noConversion"/>
  </si>
  <si>
    <t>HIP-Initial swing</t>
    <phoneticPr fontId="1" type="noConversion"/>
  </si>
  <si>
    <t>HIP-Middle swing</t>
    <phoneticPr fontId="1" type="noConversion"/>
  </si>
  <si>
    <t>Knee-initial contact</t>
    <phoneticPr fontId="1" type="noConversion"/>
  </si>
  <si>
    <t>Knee-Middle stance</t>
    <phoneticPr fontId="1" type="noConversion"/>
  </si>
  <si>
    <t>Knee-Initial swing</t>
    <phoneticPr fontId="1" type="noConversion"/>
  </si>
  <si>
    <t>Knee-Middle swing</t>
    <phoneticPr fontId="1" type="noConversion"/>
  </si>
  <si>
    <t>Ankle-Initial contact</t>
    <phoneticPr fontId="1" type="noConversion"/>
  </si>
  <si>
    <t>Ankle-Middle stance</t>
    <phoneticPr fontId="1" type="noConversion"/>
  </si>
  <si>
    <t>Ankle-Initial swing</t>
    <phoneticPr fontId="1" type="noConversion"/>
  </si>
  <si>
    <t>Ankle-Middle swing</t>
    <phoneticPr fontId="1" type="noConversion"/>
  </si>
  <si>
    <t>Gait speed</t>
    <phoneticPr fontId="1" type="noConversion"/>
  </si>
  <si>
    <t>walking speed</t>
    <phoneticPr fontId="1" type="noConversion"/>
  </si>
  <si>
    <t>step length(affected side)</t>
    <phoneticPr fontId="1" type="noConversion"/>
  </si>
  <si>
    <t>step length(nonaffected)</t>
    <phoneticPr fontId="1" type="noConversion"/>
  </si>
  <si>
    <t>abmulation index</t>
    <phoneticPr fontId="1" type="noConversion"/>
  </si>
  <si>
    <t>100점만점</t>
    <phoneticPr fontId="1" type="noConversion"/>
  </si>
  <si>
    <t>time of support(% of gait cycle)-affected side</t>
    <phoneticPr fontId="1" type="noConversion"/>
  </si>
  <si>
    <t>time of support(% of gait cycle)-nonaffected side</t>
    <phoneticPr fontId="1" type="noConversion"/>
  </si>
  <si>
    <t>GMFM E</t>
    <phoneticPr fontId="1" type="noConversion"/>
  </si>
  <si>
    <t>-2.8-3.5</t>
    <phoneticPr fontId="1" type="noConversion"/>
  </si>
  <si>
    <t>-2.4-2.4</t>
    <phoneticPr fontId="1" type="noConversion"/>
  </si>
  <si>
    <t>GMFM D</t>
    <phoneticPr fontId="1" type="noConversion"/>
  </si>
  <si>
    <t>-2.6-2.6</t>
    <phoneticPr fontId="1" type="noConversion"/>
  </si>
  <si>
    <t>-2.6-7.1</t>
    <phoneticPr fontId="1" type="noConversion"/>
  </si>
  <si>
    <t>-13-31</t>
    <phoneticPr fontId="1" type="noConversion"/>
  </si>
  <si>
    <t>-12-14</t>
    <phoneticPr fontId="1" type="noConversion"/>
  </si>
  <si>
    <t>10WMST fast</t>
    <phoneticPr fontId="1" type="noConversion"/>
  </si>
  <si>
    <t>0.0-0.2</t>
    <phoneticPr fontId="1" type="noConversion"/>
  </si>
  <si>
    <t>-0.1-0.3</t>
    <phoneticPr fontId="1" type="noConversion"/>
  </si>
  <si>
    <t>10MWTss</t>
    <phoneticPr fontId="1" type="noConversion"/>
  </si>
  <si>
    <t>0.0-0.1</t>
    <phoneticPr fontId="1" type="noConversion"/>
  </si>
  <si>
    <t>-0.1-0.1</t>
    <phoneticPr fontId="1" type="noConversion"/>
  </si>
  <si>
    <t>GMFM tot</t>
  </si>
  <si>
    <t>194-261</t>
    <phoneticPr fontId="1" type="noConversion"/>
  </si>
  <si>
    <t>124-260</t>
    <phoneticPr fontId="1" type="noConversion"/>
  </si>
  <si>
    <t>196-261</t>
    <phoneticPr fontId="1" type="noConversion"/>
  </si>
  <si>
    <t>226</t>
    <phoneticPr fontId="1" type="noConversion"/>
  </si>
  <si>
    <t>GMFM %</t>
  </si>
  <si>
    <t>74-99</t>
    <phoneticPr fontId="1" type="noConversion"/>
  </si>
  <si>
    <t>47-99</t>
    <phoneticPr fontId="1" type="noConversion"/>
  </si>
  <si>
    <t>78-99</t>
    <phoneticPr fontId="1" type="noConversion"/>
  </si>
  <si>
    <t>86</t>
    <phoneticPr fontId="1" type="noConversion"/>
  </si>
  <si>
    <t>GMFM A</t>
    <phoneticPr fontId="1" type="noConversion"/>
  </si>
  <si>
    <t>88-100</t>
    <phoneticPr fontId="1" type="noConversion"/>
  </si>
  <si>
    <t>59-100</t>
    <phoneticPr fontId="1" type="noConversion"/>
  </si>
  <si>
    <t>94-100</t>
    <phoneticPr fontId="1" type="noConversion"/>
  </si>
  <si>
    <t>100</t>
    <phoneticPr fontId="1" type="noConversion"/>
  </si>
  <si>
    <t>GMFM B</t>
  </si>
  <si>
    <t>92-100</t>
    <phoneticPr fontId="1" type="noConversion"/>
  </si>
  <si>
    <t>73-100</t>
    <phoneticPr fontId="1" type="noConversion"/>
  </si>
  <si>
    <t>93-100</t>
    <phoneticPr fontId="1" type="noConversion"/>
  </si>
  <si>
    <t>GMFM C</t>
  </si>
  <si>
    <t>71-100</t>
    <phoneticPr fontId="1" type="noConversion"/>
  </si>
  <si>
    <t>19-100</t>
    <phoneticPr fontId="1" type="noConversion"/>
  </si>
  <si>
    <t>72-100</t>
    <phoneticPr fontId="1" type="noConversion"/>
  </si>
  <si>
    <t>88</t>
    <phoneticPr fontId="1" type="noConversion"/>
  </si>
  <si>
    <t>GMFM D&amp;</t>
  </si>
  <si>
    <t>54-97</t>
    <phoneticPr fontId="1" type="noConversion"/>
  </si>
  <si>
    <t>79</t>
    <phoneticPr fontId="1" type="noConversion"/>
  </si>
  <si>
    <t>GMFM E&amp;</t>
  </si>
  <si>
    <t>28-96</t>
    <phoneticPr fontId="1" type="noConversion"/>
  </si>
  <si>
    <t>17-96</t>
    <phoneticPr fontId="1" type="noConversion"/>
  </si>
  <si>
    <t>63</t>
    <phoneticPr fontId="1" type="noConversion"/>
  </si>
  <si>
    <t>19-96</t>
    <phoneticPr fontId="1" type="noConversion"/>
  </si>
  <si>
    <t>FAQ</t>
  </si>
  <si>
    <t>4-9</t>
    <phoneticPr fontId="1" type="noConversion"/>
  </si>
  <si>
    <t>39-9</t>
    <phoneticPr fontId="1" type="noConversion"/>
  </si>
  <si>
    <t>5-9</t>
    <phoneticPr fontId="1" type="noConversion"/>
  </si>
  <si>
    <t>7</t>
    <phoneticPr fontId="1" type="noConversion"/>
  </si>
  <si>
    <t>3-9</t>
    <phoneticPr fontId="1" type="noConversion"/>
  </si>
  <si>
    <t>6minWT</t>
  </si>
  <si>
    <t>124</t>
    <phoneticPr fontId="1" type="noConversion"/>
  </si>
  <si>
    <t>292</t>
    <phoneticPr fontId="1" type="noConversion"/>
  </si>
  <si>
    <t>133</t>
    <phoneticPr fontId="1" type="noConversion"/>
  </si>
  <si>
    <t>affcted</t>
    <phoneticPr fontId="1" type="noConversion"/>
  </si>
  <si>
    <t>GA spatio-temporal parameters</t>
  </si>
  <si>
    <t>Stance</t>
    <phoneticPr fontId="1" type="noConversion"/>
  </si>
  <si>
    <t xml:space="preserve"> [% stride]</t>
  </si>
  <si>
    <t>unaffcted</t>
    <phoneticPr fontId="1" type="noConversion"/>
  </si>
  <si>
    <t>Stance Symmetry</t>
    <phoneticPr fontId="1" type="noConversion"/>
  </si>
  <si>
    <t xml:space="preserve"> [step/min]</t>
  </si>
  <si>
    <t>Step Symmetry</t>
  </si>
  <si>
    <t>GA kinematic parameters</t>
  </si>
  <si>
    <t>Mean Pelvic Tilt</t>
    <phoneticPr fontId="1" type="noConversion"/>
  </si>
  <si>
    <t>각도</t>
    <phoneticPr fontId="1" type="noConversion"/>
  </si>
  <si>
    <t>ROM Pelvic Tilt</t>
    <phoneticPr fontId="1" type="noConversion"/>
  </si>
  <si>
    <t>ROM Hip Flex-Extension during gait cycle</t>
    <phoneticPr fontId="1" type="noConversion"/>
  </si>
  <si>
    <t>ROM Hip flex-extension during swing phase</t>
    <phoneticPr fontId="1" type="noConversion"/>
  </si>
  <si>
    <t>Knee Flexion at IC</t>
    <phoneticPr fontId="1" type="noConversion"/>
  </si>
  <si>
    <t>ROM Knee Flex-Extension</t>
    <phoneticPr fontId="1" type="noConversion"/>
  </si>
  <si>
    <t>Peak ankle dorsi-flection during gait cycle</t>
    <phoneticPr fontId="1" type="noConversion"/>
  </si>
  <si>
    <t>Peak ankle dorsi-flection during swing phase</t>
    <phoneticPr fontId="1" type="noConversion"/>
  </si>
  <si>
    <t>Gillette Gait Index</t>
    <phoneticPr fontId="1" type="noConversion"/>
  </si>
  <si>
    <t>COP anteroposterior oscillation</t>
    <phoneticPr fontId="1" type="noConversion"/>
  </si>
  <si>
    <t>COP path length</t>
    <phoneticPr fontId="1" type="noConversion"/>
  </si>
  <si>
    <t>There was no adverse event that led to a missed training session. No joint pain or muscle spasms were reported during or after the GT I training program.</t>
    <phoneticPr fontId="1" type="noConversion"/>
  </si>
  <si>
    <t xml:space="preserve"> The subjects were randomly divided into two equal groups, control group and study group.</t>
    <phoneticPr fontId="1" type="noConversion"/>
  </si>
  <si>
    <t>배정순서 은폐에 대한 보고없음</t>
    <phoneticPr fontId="1" type="noConversion"/>
  </si>
  <si>
    <t>탈락 없음</t>
    <phoneticPr fontId="1" type="noConversion"/>
  </si>
  <si>
    <t>The work was funded by the Deanship of Scientific Research (DSR), King Abdulaziz University, Jeddah.</t>
    <phoneticPr fontId="1" type="noConversion"/>
  </si>
  <si>
    <t>Before the start of the study, participants were allocated to the experimental group or the control group via computerized randomization.</t>
    <phoneticPr fontId="1" type="noConversion"/>
  </si>
  <si>
    <t>The randomization sequence was generated by a research assistant not involved with the study, and the group allocation was concealed using sealed, numbered envelopes. The randomization list was locked in a desk drawer accessible only to the principal investigator.</t>
    <phoneticPr fontId="1" type="noConversion"/>
  </si>
  <si>
    <t>No children withdrew from the study.</t>
    <phoneticPr fontId="1" type="noConversion"/>
  </si>
  <si>
    <t>The second stage involved randomly assigning the children to either the experimental group or the control group by using sealed envelopes.</t>
    <phoneticPr fontId="1" type="noConversion"/>
  </si>
  <si>
    <t>The randomization process was carried out by a registration clerk who was not involved in any part of the study.</t>
    <phoneticPr fontId="1" type="noConversion"/>
  </si>
  <si>
    <t>All children (in both groups) were evaluated prior to the commencement of baseline training and at the end of the three-month training period (post-treatment) by the same examiner who was blinded to which group each child was assigned.</t>
    <phoneticPr fontId="1" type="noConversion"/>
  </si>
  <si>
    <t>This research received no specific grant from any funding agency in the public, commercial, or notfor-profit sectors.</t>
    <phoneticPr fontId="1" type="noConversion"/>
  </si>
  <si>
    <t>Children were randomized to two different prespecified sequences of interventions.
Randomization into the two groups was performed using a minimization method with a random factor of 0.9.</t>
    <phoneticPr fontId="1" type="noConversion"/>
  </si>
  <si>
    <t>GMFM E, D 평가 방식을 알 수 없음(객관적/주관적 평가 지표인지)</t>
    <phoneticPr fontId="1" type="noConversion"/>
  </si>
  <si>
    <t>Assessors were not blinded regarding children’s assessment time point.</t>
    <phoneticPr fontId="1" type="noConversion"/>
  </si>
  <si>
    <t>This trial was partly funded by the Mäxi-Foundation (Switzerland), the Donation UBS AG (by order of a client), and the Stiftung Cerebral (Switzerland)</t>
    <phoneticPr fontId="1" type="noConversion"/>
  </si>
  <si>
    <t>12(RAGT)</t>
    <phoneticPr fontId="1" type="noConversion"/>
  </si>
  <si>
    <t>10(TOP)</t>
    <phoneticPr fontId="1" type="noConversion"/>
  </si>
  <si>
    <t xml:space="preserve"> vs 10(RAGT+TOP10w) vs 12(RAGT+TOP4w)</t>
    <phoneticPr fontId="1" type="noConversion"/>
  </si>
  <si>
    <t>ㆍ중재군 8.0세, 비교군 9.3세</t>
    <phoneticPr fontId="1" type="noConversion"/>
  </si>
  <si>
    <t>GMFCS (I/III/III)</t>
    <phoneticPr fontId="1" type="noConversion"/>
  </si>
  <si>
    <t>ㆍlevel 1 중재군 25.0%, 비교군 30%
ㆍlevel 2 중재군 41.7%, 비교군 50%
ㆍlevel 3 중재군 33.3%, 비교군 20%</t>
    <phoneticPr fontId="1" type="noConversion"/>
  </si>
  <si>
    <t>ㆍ체중지원 50%로 유지
ㆍ유도력 100%
ㆍ보행 속도 1.2km/h에서 1.6km/h로 증가
ㆍ30분간 운동</t>
    <phoneticPr fontId="1" type="noConversion"/>
  </si>
  <si>
    <t>ㆍ30분/회
ㆍ주 4회
ㆍ10주간
ㆍ총 40회</t>
    <phoneticPr fontId="1" type="noConversion"/>
  </si>
  <si>
    <t>일반재활치료(Intensive task-oriented physiotherapy (TOP)</t>
    <phoneticPr fontId="1" type="noConversion"/>
  </si>
  <si>
    <t>집중 과제지향 물리치료: 보행 개선을 목표로 몇 가지 걷기운동(옆으로 걷기, 뒤로 걷기, 장애물 위로 오르기, 걷기 중 방향 변경, 위아래로 이동), 균형 및 기능적 능력향상 운동 (한쪽 다리에 서기, 공 던지기 및 잡기 동안 서기), 둔근 및 대퇴사 두근 강화, 고관절 굴근 및 햄스트링 근육 스트레칭을 시행
동일한 물리 치료사로 운동시행</t>
    <phoneticPr fontId="1" type="noConversion"/>
  </si>
  <si>
    <t>ㆍ주 4회
ㆍ10주간
ㆍ총 40회</t>
    <phoneticPr fontId="1" type="noConversion"/>
  </si>
  <si>
    <t>단일 치료 접근법이 혼합 접근법보다 더 효과적이고, RAGT는 일반물리치료와 비슷한 효과를 보이는 것으로 보임</t>
    <phoneticPr fontId="1" type="noConversion"/>
  </si>
  <si>
    <t>나머지 두 군은 로봇 + 일반물리치료 강도로  결과에서 제외</t>
    <phoneticPr fontId="1" type="noConversion"/>
  </si>
  <si>
    <t>GMFCS</t>
    <phoneticPr fontId="1" type="noConversion"/>
  </si>
  <si>
    <t>ㆍlevel 2 중재군 55.2%, 비교군 58.3%
ㆍlevel 3 중재군 44.8%, 비교군 41.7%</t>
    <phoneticPr fontId="1" type="noConversion"/>
  </si>
  <si>
    <t>&lt;선택기준&gt;
ㆍ후천성 뇌손상으로 인한 편측마비로 2-18세
ㆍ대퇴골 길이 23cm이상
ㆍ통증, 불편정도를 발할 수 있고, 간단한 지시를 따를 수 있음
&lt;배제기준&gt;
ㆍ보톡스6개월 이내 맞은적 있음
ㆍ근육긴장을 풀기위한 약물복용
ㆍ이전에 정형외과 수술을 받은적 있음 
ㆍ심각한 하지 골절, 구축, 골불안전, 골다공증 등
ㆍ이전 수술로 온몸의 부작용
ㆍ심각한 뼈성장 지연
ㆍ하지의 치료되지 않은 피부병변
ㆍ혈전 질환
ㆍ심혈관계 불안정
ㆍ급성 혹은 진행성 신경계 질환
ㆍ과격하거나 자해 행동</t>
    <phoneticPr fontId="1" type="noConversion"/>
  </si>
  <si>
    <r>
      <t xml:space="preserve">ㆍ2-20세 후천적 뇌손상 소아/청소년
ㆍ20세 이전에 뇌손상 발생
ㆍ대퇴골 길이 &gt;21cm
ㆍ지시를 따를 수 있음
ㆍ공포, 통증, 불편감 표현이 가능
</t>
    </r>
    <r>
      <rPr>
        <u/>
        <sz val="10"/>
        <color rgb="FFFF0000"/>
        <rFont val="맑은 고딕"/>
        <family val="3"/>
        <charset val="129"/>
        <scheme val="minor"/>
      </rPr>
      <t xml:space="preserve">&lt;배제기준&gt;
</t>
    </r>
    <r>
      <rPr>
        <sz val="10"/>
        <color rgb="FFFF0000"/>
        <rFont val="맑은 고딕"/>
        <family val="3"/>
        <charset val="129"/>
        <scheme val="minor"/>
      </rPr>
      <t>ㆍ하지의 심각한 구축, 골절, 불안정, 골다공증
ㆍ하지 피부 병변
ㆍ혈전색전성 질환 또는 심혈관계 불안정
ㆍ공격성 또는 자해성 행동
ㆍ6개월 이내의 하지의 정형외과적 수술 또는 보톡스 주사
ㆍ뇌손상 이전에 발현된 신경학적/인지행동 장애</t>
    </r>
    <phoneticPr fontId="1" type="noConversion"/>
  </si>
  <si>
    <t>중재직후 10주</t>
    <phoneticPr fontId="1" type="noConversion"/>
  </si>
  <si>
    <t>median, interquartile(사분위수)</t>
    <phoneticPr fontId="1" type="noConversion"/>
  </si>
  <si>
    <t>합성불가능</t>
    <phoneticPr fontId="1" type="noConversion"/>
  </si>
  <si>
    <t>12.5)</t>
  </si>
  <si>
    <t>sequentially allocated</t>
    <phoneticPr fontId="1" type="noConversion"/>
  </si>
  <si>
    <t>탈락없고, 모든 결과지표 보고</t>
    <phoneticPr fontId="1" type="noConversion"/>
  </si>
  <si>
    <t>The authors have no conflict of interest to report.</t>
    <phoneticPr fontId="1" type="noConversion"/>
  </si>
  <si>
    <t>대상자 특성 차이 없음</t>
    <phoneticPr fontId="1" type="noConversion"/>
  </si>
  <si>
    <t>As a result, assessments were performed by blinded assessors.</t>
    <phoneticPr fontId="1" type="noConversion"/>
  </si>
  <si>
    <t>중재직후 4주</t>
    <phoneticPr fontId="1" type="noConversion"/>
  </si>
  <si>
    <t>소아 재활 과정 초기에 로봇재활을 계획하는 것이 유리하고, 로봇재활+물리치료는 다리의 근위 부분과 보행 속도까지 재활 효능을 확장가능함</t>
    <phoneticPr fontId="1" type="noConversion"/>
  </si>
  <si>
    <t>FAQ, 6minWT가 차이가 있음(Table 1)</t>
    <phoneticPr fontId="1" type="noConversion"/>
  </si>
  <si>
    <t>&lt;선택기준&gt;
ㆍ경직성 양하지마비를 진단받은 뇌성마비 어린이
ㆍ3-5세 어린이
ㆍ하지근육을 최소한으로 자발적으로 조절할 수 있고, 걸을 수 있음
ㆍ물리치료사가 하지 자발적 조절능력을 판단
ㆍAshworth scale과 GMFCS(Gross Motor Function Classification System) 레벨3 혹은 4로 강직도가 약한 환자
ㆍ이전에 트레드밀 하지 훈련 받은적 없음
&lt;배제기준&gt;
ㆍ6개월내 보톡스 주사 받음
ㆍ지난 1년안에 수술받은적 있음
ㆍ해부학적으로 다리길이가 2cm차이남
ㆍ교정된 구축(contractures)
ㆍ뼈와 관절 기형
ㆍ뼈, 관절 불안전성(관절 탈구)
ㆍ이식형 주입 펌프를 이용한 baclofen 치료
ㆍ6개월 동안 깁스함
ㆍ약시, 청력 손실
ㆍ러닝머신 훈련할 수 없는 상태
ㆍ심혈관계 병력이 있는 경우</t>
    <phoneticPr fontId="1" type="noConversion"/>
  </si>
  <si>
    <t>수동 트레드밀에서 물리치료사의 모니터하에 운동</t>
    <phoneticPr fontId="1" type="noConversion"/>
  </si>
  <si>
    <t>중재직후 10주</t>
    <phoneticPr fontId="1" type="noConversion"/>
  </si>
  <si>
    <t>40분/회, 주5회, 2주간, 총 10회실시</t>
    <phoneticPr fontId="1" type="noConversion"/>
  </si>
  <si>
    <t>중재직후 2주, 추적관찰 1개월</t>
    <phoneticPr fontId="1" type="noConversion"/>
  </si>
  <si>
    <t>로봇+수동관절운동</t>
    <phoneticPr fontId="1" type="noConversion"/>
  </si>
  <si>
    <t xml:space="preserve"> 40분/회, 주5회, 2주간, 총 10회실시</t>
    <phoneticPr fontId="1" type="noConversion"/>
  </si>
  <si>
    <t>속도는 진행될수록 빠르게 , body-weight support는 30%에서 0%까지 감소시킴
30분간 GT1을 이용해 반복적으로 운동훈련하고, 10분은 수동적 관절 움직이기와 스트레칭(물리치료사)</t>
    <phoneticPr fontId="1" type="noConversion"/>
  </si>
  <si>
    <t>30분/회, 주 3회, 3개월(12주), 총 36회</t>
    <phoneticPr fontId="1" type="noConversion"/>
  </si>
  <si>
    <t>일반재활치료</t>
    <phoneticPr fontId="1" type="noConversion"/>
  </si>
  <si>
    <t>30분 물리치료
+ 60분 휴식+로봇 보행치료 15분/회,
주 3회, 3개월(12주), 총 36회</t>
    <phoneticPr fontId="1" type="noConversion"/>
  </si>
  <si>
    <t>중재직후 3개월(12주)</t>
    <phoneticPr fontId="1" type="noConversion"/>
  </si>
  <si>
    <t>30~45분/회, 주 1~2회, 5주간</t>
    <phoneticPr fontId="1" type="noConversion"/>
  </si>
  <si>
    <t xml:space="preserve"> hippo therapy, 서킷 훈련, 작업치료 등 수행, 맞춤형으로 진행하고, 치료 유형, 빈도, 기간 등에 대해 부모가 일지 작성함</t>
    <phoneticPr fontId="1" type="noConversion"/>
  </si>
  <si>
    <t>최대 45분/회, 주 3회, 5주간</t>
    <phoneticPr fontId="1" type="noConversion"/>
  </si>
  <si>
    <t>체중 지원, 보행 속도, 시간, 유도력 등은 환자 맞춤으로 조정함, 표준 물리치료는 수행가능하나 특정 걷기 훈련을 포함하지 않았고, 병용치료의 종류, 빈도 등은 일지에 기록함</t>
    <phoneticPr fontId="1" type="noConversion"/>
  </si>
  <si>
    <t>로봇(RAGT)+표준치료</t>
    <phoneticPr fontId="1" type="noConversion"/>
  </si>
  <si>
    <t>중재직후 5주</t>
    <phoneticPr fontId="1" type="noConversion"/>
  </si>
  <si>
    <t>cross-over 
*trial 도중 환자 모집 문제로 중단되어, 중단 직전까지의 결과를 보고함</t>
    <phoneticPr fontId="1" type="noConversion"/>
  </si>
  <si>
    <t>비고</t>
    <phoneticPr fontId="1" type="noConversion"/>
  </si>
  <si>
    <t>ㆍ3회/주
ㆍ30분/회
ㆍ일반재활치료 3회/주
ㆍ총 12주</t>
    <phoneticPr fontId="1" type="noConversion"/>
  </si>
  <si>
    <t>추적관찰</t>
    <phoneticPr fontId="1" type="noConversion"/>
  </si>
  <si>
    <t>중재직후 12주, 추적관찰 3개월</t>
    <phoneticPr fontId="1" type="noConversion"/>
  </si>
  <si>
    <t xml:space="preserve">Smania </t>
  </si>
  <si>
    <t xml:space="preserve">Gharib </t>
  </si>
  <si>
    <t xml:space="preserve">Ammann-Reiffer </t>
  </si>
  <si>
    <t xml:space="preserve">Sarhan </t>
  </si>
  <si>
    <t xml:space="preserve">Druzbicki </t>
  </si>
  <si>
    <t xml:space="preserve">Aras </t>
  </si>
  <si>
    <t xml:space="preserve">Wallard </t>
  </si>
  <si>
    <t xml:space="preserve">Wu </t>
  </si>
  <si>
    <t xml:space="preserve">Yazici </t>
  </si>
  <si>
    <t xml:space="preserve">Peri </t>
  </si>
  <si>
    <t xml:space="preserve">Beretta </t>
  </si>
  <si>
    <t>year</t>
    <phoneticPr fontId="1" type="noConversion"/>
  </si>
  <si>
    <t>author</t>
    <phoneticPr fontId="1" type="noConversion"/>
  </si>
  <si>
    <t>Wallard (2018)</t>
    <phoneticPr fontId="1" type="noConversion"/>
  </si>
  <si>
    <t>Wallard (2017)</t>
    <phoneticPr fontId="1" type="noConversion"/>
  </si>
  <si>
    <t>1.뇌성마비</t>
    <phoneticPr fontId="1" type="noConversion"/>
  </si>
  <si>
    <t>1.후천성 뇌손상 편측마비_소아청소년</t>
    <phoneticPr fontId="1" type="noConversion"/>
  </si>
  <si>
    <t>1.후천적 뇌손상_소아청소년</t>
    <phoneticPr fontId="1" type="noConversion"/>
  </si>
  <si>
    <t>중재직후 2주</t>
    <phoneticPr fontId="1" type="noConversion"/>
  </si>
  <si>
    <t>(-0.09, -0.01)</t>
    <phoneticPr fontId="1" type="noConversion"/>
  </si>
  <si>
    <t>(0.07, 0.13)</t>
    <phoneticPr fontId="1" type="noConversion"/>
  </si>
  <si>
    <t>변화량, 95% CI → SD</t>
    <phoneticPr fontId="1" type="noConversion"/>
  </si>
  <si>
    <t>(-0.16,-0.05)</t>
    <phoneticPr fontId="1" type="noConversion"/>
  </si>
  <si>
    <t>(0.07, 0.14)</t>
    <phoneticPr fontId="1" type="noConversion"/>
  </si>
  <si>
    <t>(-11.16, 2.18)</t>
    <phoneticPr fontId="1" type="noConversion"/>
  </si>
  <si>
    <t>(-4.38, 5.91)</t>
    <phoneticPr fontId="1" type="noConversion"/>
  </si>
  <si>
    <t>(0.4, 0.00)</t>
    <phoneticPr fontId="1" type="noConversion"/>
  </si>
  <si>
    <t>(-0.02, 0.00)</t>
    <phoneticPr fontId="1" type="noConversion"/>
  </si>
  <si>
    <t>(-6.90, 3.84)</t>
    <phoneticPr fontId="1" type="noConversion"/>
  </si>
  <si>
    <t>(0.04, 0.00)</t>
    <phoneticPr fontId="1" type="noConversion"/>
  </si>
  <si>
    <t>(-0.03, -0.00)</t>
    <phoneticPr fontId="1" type="noConversion"/>
  </si>
  <si>
    <t>median, IQR</t>
    <phoneticPr fontId="1" type="noConversion"/>
  </si>
  <si>
    <t>RAGT+물리치료</t>
  </si>
  <si>
    <t>RGT(robotic  gait training)+일반재활치료</t>
    <phoneticPr fontId="1" type="noConversion"/>
  </si>
  <si>
    <t>비뚤림위험평가</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</si>
</sst>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9" formatCode="0.0"/>
    <numFmt numFmtId="180" formatCode="mm&quot;월&quot;\ dd&quot;일&quot;"/>
    <numFmt numFmtId="181" formatCode="0_);[Red]\(0\)"/>
    <numFmt numFmtId="182" formatCode="0.0%"/>
    <numFmt numFmtId="183" formatCode="0.000"/>
  </numFmts>
  <fonts count="57" x14ac:knownFonts="1">
    <font>
      <sz val="11"/>
      <color theme="1"/>
      <name val="맑은 고딕"/>
      <family val="2"/>
      <charset val="129"/>
      <scheme val="minor"/>
    </font>
    <font>
      <sz val="8"/>
      <name val="맑은 고딕"/>
      <family val="2"/>
      <charset val="129"/>
      <scheme val="minor"/>
    </font>
    <font>
      <sz val="11"/>
      <color theme="1"/>
      <name val="맑은 고딕"/>
      <family val="3"/>
      <charset val="129"/>
      <scheme val="minor"/>
    </font>
    <font>
      <b/>
      <sz val="11"/>
      <color theme="1"/>
      <name val="맑은 고딕"/>
      <family val="3"/>
      <charset val="129"/>
      <scheme val="minor"/>
    </font>
    <font>
      <sz val="9"/>
      <color theme="1"/>
      <name val="맑은 고딕"/>
      <family val="3"/>
      <charset val="129"/>
      <scheme val="minor"/>
    </font>
    <font>
      <b/>
      <sz val="10"/>
      <color theme="1"/>
      <name val="맑은 고딕"/>
      <family val="3"/>
      <charset val="129"/>
      <scheme val="minor"/>
    </font>
    <font>
      <sz val="10"/>
      <color theme="1"/>
      <name val="맑은 고딕"/>
      <family val="3"/>
      <charset val="129"/>
      <scheme val="minor"/>
    </font>
    <font>
      <b/>
      <sz val="10"/>
      <name val="맑은 고딕"/>
      <family val="3"/>
      <charset val="129"/>
      <scheme val="minor"/>
    </font>
    <font>
      <sz val="11"/>
      <color theme="1"/>
      <name val="맑은 고딕"/>
      <family val="2"/>
      <charset val="129"/>
      <scheme val="minor"/>
    </font>
    <font>
      <b/>
      <sz val="18"/>
      <color theme="3"/>
      <name val="맑은 고딕"/>
      <family val="2"/>
      <charset val="129"/>
      <scheme val="major"/>
    </font>
    <font>
      <b/>
      <sz val="15"/>
      <color theme="3"/>
      <name val="맑은 고딕"/>
      <family val="2"/>
      <charset val="129"/>
      <scheme val="minor"/>
    </font>
    <font>
      <b/>
      <sz val="13"/>
      <color theme="3"/>
      <name val="맑은 고딕"/>
      <family val="2"/>
      <charset val="129"/>
      <scheme val="minor"/>
    </font>
    <font>
      <b/>
      <sz val="11"/>
      <color theme="3"/>
      <name val="맑은 고딕"/>
      <family val="2"/>
      <charset val="129"/>
      <scheme val="minor"/>
    </font>
    <font>
      <sz val="11"/>
      <color rgb="FF006100"/>
      <name val="맑은 고딕"/>
      <family val="2"/>
      <charset val="129"/>
      <scheme val="minor"/>
    </font>
    <font>
      <sz val="11"/>
      <color rgb="FF9C0006"/>
      <name val="맑은 고딕"/>
      <family val="2"/>
      <charset val="129"/>
      <scheme val="minor"/>
    </font>
    <font>
      <sz val="11"/>
      <color rgb="FF9C6500"/>
      <name val="맑은 고딕"/>
      <family val="2"/>
      <charset val="129"/>
      <scheme val="minor"/>
    </font>
    <font>
      <sz val="11"/>
      <color rgb="FF3F3F76"/>
      <name val="맑은 고딕"/>
      <family val="2"/>
      <charset val="129"/>
      <scheme val="minor"/>
    </font>
    <font>
      <b/>
      <sz val="11"/>
      <color rgb="FF3F3F3F"/>
      <name val="맑은 고딕"/>
      <family val="2"/>
      <charset val="129"/>
      <scheme val="minor"/>
    </font>
    <font>
      <b/>
      <sz val="11"/>
      <color rgb="FFFA7D00"/>
      <name val="맑은 고딕"/>
      <family val="2"/>
      <charset val="129"/>
      <scheme val="minor"/>
    </font>
    <font>
      <sz val="11"/>
      <color rgb="FFFA7D00"/>
      <name val="맑은 고딕"/>
      <family val="2"/>
      <charset val="129"/>
      <scheme val="minor"/>
    </font>
    <font>
      <b/>
      <sz val="11"/>
      <color theme="0"/>
      <name val="맑은 고딕"/>
      <family val="2"/>
      <charset val="129"/>
      <scheme val="minor"/>
    </font>
    <font>
      <sz val="11"/>
      <color rgb="FFFF0000"/>
      <name val="맑은 고딕"/>
      <family val="2"/>
      <charset val="129"/>
      <scheme val="minor"/>
    </font>
    <font>
      <i/>
      <sz val="11"/>
      <color rgb="FF7F7F7F"/>
      <name val="맑은 고딕"/>
      <family val="2"/>
      <charset val="129"/>
      <scheme val="minor"/>
    </font>
    <font>
      <b/>
      <sz val="11"/>
      <color theme="1"/>
      <name val="맑은 고딕"/>
      <family val="2"/>
      <charset val="129"/>
      <scheme val="minor"/>
    </font>
    <font>
      <sz val="11"/>
      <color theme="0"/>
      <name val="맑은 고딕"/>
      <family val="2"/>
      <charset val="129"/>
      <scheme val="minor"/>
    </font>
    <font>
      <b/>
      <sz val="18"/>
      <color theme="3"/>
      <name val="맑은 고딕"/>
      <family val="3"/>
      <charset val="129"/>
      <scheme val="major"/>
    </font>
    <font>
      <b/>
      <sz val="15"/>
      <color theme="3"/>
      <name val="맑은 고딕"/>
      <family val="3"/>
      <charset val="129"/>
      <scheme val="minor"/>
    </font>
    <font>
      <b/>
      <sz val="13"/>
      <color theme="3"/>
      <name val="맑은 고딕"/>
      <family val="3"/>
      <charset val="129"/>
      <scheme val="minor"/>
    </font>
    <font>
      <b/>
      <sz val="11"/>
      <color theme="3"/>
      <name val="맑은 고딕"/>
      <family val="3"/>
      <charset val="129"/>
      <scheme val="minor"/>
    </font>
    <font>
      <sz val="11"/>
      <color rgb="FF006100"/>
      <name val="맑은 고딕"/>
      <family val="3"/>
      <charset val="129"/>
      <scheme val="minor"/>
    </font>
    <font>
      <sz val="11"/>
      <color rgb="FF9C0006"/>
      <name val="맑은 고딕"/>
      <family val="3"/>
      <charset val="129"/>
      <scheme val="minor"/>
    </font>
    <font>
      <sz val="11"/>
      <color rgb="FF9C6500"/>
      <name val="맑은 고딕"/>
      <family val="3"/>
      <charset val="129"/>
      <scheme val="minor"/>
    </font>
    <font>
      <sz val="11"/>
      <color rgb="FF3F3F76"/>
      <name val="맑은 고딕"/>
      <family val="3"/>
      <charset val="129"/>
      <scheme val="minor"/>
    </font>
    <font>
      <b/>
      <sz val="11"/>
      <color rgb="FF3F3F3F"/>
      <name val="맑은 고딕"/>
      <family val="3"/>
      <charset val="129"/>
      <scheme val="minor"/>
    </font>
    <font>
      <b/>
      <sz val="11"/>
      <color rgb="FFFA7D00"/>
      <name val="맑은 고딕"/>
      <family val="3"/>
      <charset val="129"/>
      <scheme val="minor"/>
    </font>
    <font>
      <sz val="11"/>
      <color rgb="FFFA7D00"/>
      <name val="맑은 고딕"/>
      <family val="3"/>
      <charset val="129"/>
      <scheme val="minor"/>
    </font>
    <font>
      <b/>
      <sz val="11"/>
      <color theme="0"/>
      <name val="맑은 고딕"/>
      <family val="3"/>
      <charset val="129"/>
      <scheme val="minor"/>
    </font>
    <font>
      <sz val="11"/>
      <color rgb="FFFF0000"/>
      <name val="맑은 고딕"/>
      <family val="3"/>
      <charset val="129"/>
      <scheme val="minor"/>
    </font>
    <font>
      <i/>
      <sz val="11"/>
      <color rgb="FF7F7F7F"/>
      <name val="맑은 고딕"/>
      <family val="3"/>
      <charset val="129"/>
      <scheme val="minor"/>
    </font>
    <font>
      <sz val="11"/>
      <color theme="0"/>
      <name val="맑은 고딕"/>
      <family val="3"/>
      <charset val="129"/>
      <scheme val="minor"/>
    </font>
    <font>
      <sz val="10"/>
      <name val="맑은 고딕"/>
      <family val="3"/>
      <charset val="129"/>
      <scheme val="minor"/>
    </font>
    <font>
      <sz val="11"/>
      <color rgb="FF000000"/>
      <name val="맑은 고딕"/>
      <family val="3"/>
      <charset val="129"/>
      <scheme val="minor"/>
    </font>
    <font>
      <sz val="11"/>
      <name val="맑은 고딕"/>
      <family val="3"/>
      <charset val="129"/>
      <scheme val="minor"/>
    </font>
    <font>
      <b/>
      <sz val="15"/>
      <color theme="1"/>
      <name val="맑은 고딕"/>
      <family val="3"/>
      <charset val="129"/>
      <scheme val="minor"/>
    </font>
    <font>
      <b/>
      <sz val="14"/>
      <color theme="1"/>
      <name val="맑은 고딕"/>
      <family val="3"/>
      <charset val="129"/>
      <scheme val="minor"/>
    </font>
    <font>
      <sz val="11"/>
      <color theme="1"/>
      <name val="맑은 고딕"/>
      <family val="2"/>
      <scheme val="minor"/>
    </font>
    <font>
      <i/>
      <sz val="10"/>
      <color rgb="FFFF0000"/>
      <name val="맑은 고딕"/>
      <family val="3"/>
      <charset val="129"/>
      <scheme val="minor"/>
    </font>
    <font>
      <sz val="10"/>
      <color theme="1"/>
      <name val="맑은 고딕"/>
      <family val="2"/>
      <charset val="129"/>
      <scheme val="minor"/>
    </font>
    <font>
      <u/>
      <sz val="10"/>
      <color theme="1"/>
      <name val="맑은 고딕"/>
      <family val="3"/>
      <charset val="129"/>
      <scheme val="minor"/>
    </font>
    <font>
      <sz val="9"/>
      <color rgb="FF000000"/>
      <name val="맑은 고딕"/>
      <family val="3"/>
      <charset val="129"/>
      <scheme val="minor"/>
    </font>
    <font>
      <b/>
      <sz val="10"/>
      <color rgb="FF000000"/>
      <name val="맑은 고딕"/>
      <family val="3"/>
      <charset val="129"/>
    </font>
    <font>
      <sz val="10"/>
      <color rgb="FF0070C0"/>
      <name val="맑은 고딕"/>
      <family val="3"/>
      <charset val="129"/>
      <scheme val="minor"/>
    </font>
    <font>
      <sz val="10"/>
      <color rgb="FFFF0000"/>
      <name val="맑은 고딕"/>
      <family val="3"/>
      <charset val="129"/>
      <scheme val="minor"/>
    </font>
    <font>
      <u/>
      <sz val="10"/>
      <color rgb="FFFF0000"/>
      <name val="맑은 고딕"/>
      <family val="3"/>
      <charset val="129"/>
      <scheme val="minor"/>
    </font>
    <font>
      <sz val="11"/>
      <color rgb="FF0000FF"/>
      <name val="맑은 고딕"/>
      <family val="2"/>
      <charset val="129"/>
      <scheme val="minor"/>
    </font>
    <font>
      <sz val="10"/>
      <color rgb="FF0000FF"/>
      <name val="맑은 고딕"/>
      <family val="2"/>
      <charset val="129"/>
      <scheme val="minor"/>
    </font>
    <font>
      <sz val="10"/>
      <color rgb="FF000000"/>
      <name val="맑은 고딕"/>
      <family val="3"/>
      <charset val="129"/>
      <scheme val="minor"/>
    </font>
  </fonts>
  <fills count="42">
    <fill>
      <patternFill patternType="none"/>
    </fill>
    <fill>
      <patternFill patternType="gray125"/>
    </fill>
    <fill>
      <patternFill patternType="solid">
        <fgColor theme="0" tint="-0.14999847407452621"/>
        <bgColor indexed="64"/>
      </patternFill>
    </fill>
    <fill>
      <patternFill patternType="solid">
        <fgColor theme="9"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rgb="FFFFC000"/>
        <bgColor indexed="64"/>
      </patternFill>
    </fill>
    <fill>
      <patternFill patternType="solid">
        <fgColor rgb="FF92D050"/>
        <bgColor indexed="64"/>
      </patternFill>
    </fill>
    <fill>
      <patternFill patternType="solid">
        <fgColor theme="8" tint="0.39997558519241921"/>
        <bgColor indexed="64"/>
      </patternFill>
    </fill>
  </fills>
  <borders count="20">
    <border>
      <left/>
      <right/>
      <top/>
      <bottom/>
      <diagonal/>
    </border>
    <border>
      <left style="thin">
        <color auto="1"/>
      </left>
      <right style="thin">
        <color auto="1"/>
      </right>
      <top style="thin">
        <color auto="1"/>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s>
  <cellStyleXfs count="128">
    <xf numFmtId="0" fontId="0" fillId="0" borderId="0">
      <alignment vertical="center"/>
    </xf>
    <xf numFmtId="0" fontId="2" fillId="0" borderId="0">
      <alignment vertical="center"/>
    </xf>
    <xf numFmtId="0" fontId="9" fillId="0" borderId="0" applyNumberFormat="0" applyFill="0" applyBorder="0" applyAlignment="0" applyProtection="0">
      <alignment vertical="center"/>
    </xf>
    <xf numFmtId="0" fontId="10" fillId="0" borderId="2" applyNumberFormat="0" applyFill="0" applyAlignment="0" applyProtection="0">
      <alignment vertical="center"/>
    </xf>
    <xf numFmtId="0" fontId="11" fillId="0" borderId="3" applyNumberFormat="0" applyFill="0" applyAlignment="0" applyProtection="0">
      <alignment vertical="center"/>
    </xf>
    <xf numFmtId="0" fontId="12" fillId="0" borderId="4" applyNumberFormat="0" applyFill="0" applyAlignment="0" applyProtection="0">
      <alignment vertical="center"/>
    </xf>
    <xf numFmtId="0" fontId="12" fillId="0" borderId="0" applyNumberFormat="0" applyFill="0" applyBorder="0" applyAlignment="0" applyProtection="0">
      <alignment vertical="center"/>
    </xf>
    <xf numFmtId="0" fontId="13" fillId="4" borderId="0" applyNumberFormat="0" applyBorder="0" applyAlignment="0" applyProtection="0">
      <alignment vertical="center"/>
    </xf>
    <xf numFmtId="0" fontId="14" fillId="5" borderId="0" applyNumberFormat="0" applyBorder="0" applyAlignment="0" applyProtection="0">
      <alignment vertical="center"/>
    </xf>
    <xf numFmtId="0" fontId="15" fillId="6" borderId="0" applyNumberFormat="0" applyBorder="0" applyAlignment="0" applyProtection="0">
      <alignment vertical="center"/>
    </xf>
    <xf numFmtId="0" fontId="16" fillId="7" borderId="5" applyNumberFormat="0" applyAlignment="0" applyProtection="0">
      <alignment vertical="center"/>
    </xf>
    <xf numFmtId="0" fontId="17" fillId="8" borderId="6" applyNumberFormat="0" applyAlignment="0" applyProtection="0">
      <alignment vertical="center"/>
    </xf>
    <xf numFmtId="0" fontId="18" fillId="8" borderId="5" applyNumberFormat="0" applyAlignment="0" applyProtection="0">
      <alignment vertical="center"/>
    </xf>
    <xf numFmtId="0" fontId="19" fillId="0" borderId="7" applyNumberFormat="0" applyFill="0" applyAlignment="0" applyProtection="0">
      <alignment vertical="center"/>
    </xf>
    <xf numFmtId="0" fontId="20" fillId="9" borderId="8" applyNumberFormat="0" applyAlignment="0" applyProtection="0">
      <alignment vertical="center"/>
    </xf>
    <xf numFmtId="0" fontId="21" fillId="0" borderId="0" applyNumberFormat="0" applyFill="0" applyBorder="0" applyAlignment="0" applyProtection="0">
      <alignment vertical="center"/>
    </xf>
    <xf numFmtId="0" fontId="8" fillId="10" borderId="9" applyNumberFormat="0" applyFont="0" applyAlignment="0" applyProtection="0">
      <alignment vertical="center"/>
    </xf>
    <xf numFmtId="0" fontId="22" fillId="0" borderId="0" applyNumberFormat="0" applyFill="0" applyBorder="0" applyAlignment="0" applyProtection="0">
      <alignment vertical="center"/>
    </xf>
    <xf numFmtId="0" fontId="23" fillId="0" borderId="10" applyNumberFormat="0" applyFill="0" applyAlignment="0" applyProtection="0">
      <alignment vertical="center"/>
    </xf>
    <xf numFmtId="0" fontId="24"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8" fillId="28" borderId="0" applyNumberFormat="0" applyBorder="0" applyAlignment="0" applyProtection="0">
      <alignment vertical="center"/>
    </xf>
    <xf numFmtId="0" fontId="8" fillId="29" borderId="0" applyNumberFormat="0" applyBorder="0" applyAlignment="0" applyProtection="0">
      <alignment vertical="center"/>
    </xf>
    <xf numFmtId="0" fontId="24" fillId="30" borderId="0" applyNumberFormat="0" applyBorder="0" applyAlignment="0" applyProtection="0">
      <alignment vertical="center"/>
    </xf>
    <xf numFmtId="0" fontId="24" fillId="31" borderId="0" applyNumberFormat="0" applyBorder="0" applyAlignment="0" applyProtection="0">
      <alignment vertical="center"/>
    </xf>
    <xf numFmtId="0" fontId="8" fillId="32" borderId="0" applyNumberFormat="0" applyBorder="0" applyAlignment="0" applyProtection="0">
      <alignment vertical="center"/>
    </xf>
    <xf numFmtId="0" fontId="8" fillId="33" borderId="0" applyNumberFormat="0" applyBorder="0" applyAlignment="0" applyProtection="0">
      <alignment vertical="center"/>
    </xf>
    <xf numFmtId="0" fontId="24" fillId="34" borderId="0" applyNumberFormat="0" applyBorder="0" applyAlignment="0" applyProtection="0">
      <alignment vertical="center"/>
    </xf>
    <xf numFmtId="0" fontId="2" fillId="0" borderId="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21" borderId="0" applyNumberFormat="0" applyBorder="0" applyAlignment="0" applyProtection="0">
      <alignment vertical="center"/>
    </xf>
    <xf numFmtId="0" fontId="2" fillId="21" borderId="0" applyNumberFormat="0" applyBorder="0" applyAlignment="0" applyProtection="0">
      <alignment vertical="center"/>
    </xf>
    <xf numFmtId="0" fontId="2" fillId="25" borderId="0" applyNumberFormat="0" applyBorder="0" applyAlignment="0" applyProtection="0">
      <alignment vertical="center"/>
    </xf>
    <xf numFmtId="0" fontId="2" fillId="25" borderId="0" applyNumberFormat="0" applyBorder="0" applyAlignment="0" applyProtection="0">
      <alignment vertical="center"/>
    </xf>
    <xf numFmtId="0" fontId="2" fillId="29" borderId="0" applyNumberFormat="0" applyBorder="0" applyAlignment="0" applyProtection="0">
      <alignment vertical="center"/>
    </xf>
    <xf numFmtId="0" fontId="2" fillId="29" borderId="0" applyNumberFormat="0" applyBorder="0" applyAlignment="0" applyProtection="0">
      <alignment vertical="center"/>
    </xf>
    <xf numFmtId="0" fontId="2" fillId="33" borderId="0" applyNumberFormat="0" applyBorder="0" applyAlignment="0" applyProtection="0">
      <alignment vertical="center"/>
    </xf>
    <xf numFmtId="0" fontId="2" fillId="33"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9" fillId="26" borderId="0" applyNumberFormat="0" applyBorder="0" applyAlignment="0" applyProtection="0">
      <alignment vertical="center"/>
    </xf>
    <xf numFmtId="0" fontId="39" fillId="26" borderId="0" applyNumberFormat="0" applyBorder="0" applyAlignment="0" applyProtection="0">
      <alignment vertical="center"/>
    </xf>
    <xf numFmtId="0" fontId="39" fillId="30" borderId="0" applyNumberFormat="0" applyBorder="0" applyAlignment="0" applyProtection="0">
      <alignment vertical="center"/>
    </xf>
    <xf numFmtId="0" fontId="39" fillId="30" borderId="0" applyNumberFormat="0" applyBorder="0" applyAlignment="0" applyProtection="0">
      <alignment vertical="center"/>
    </xf>
    <xf numFmtId="0" fontId="39" fillId="34" borderId="0" applyNumberFormat="0" applyBorder="0" applyAlignment="0" applyProtection="0">
      <alignment vertical="center"/>
    </xf>
    <xf numFmtId="0" fontId="39" fillId="34"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23" borderId="0" applyNumberFormat="0" applyBorder="0" applyAlignment="0" applyProtection="0">
      <alignment vertical="center"/>
    </xf>
    <xf numFmtId="0" fontId="39" fillId="23" borderId="0" applyNumberFormat="0" applyBorder="0" applyAlignment="0" applyProtection="0">
      <alignment vertical="center"/>
    </xf>
    <xf numFmtId="0" fontId="39" fillId="27" borderId="0" applyNumberFormat="0" applyBorder="0" applyAlignment="0" applyProtection="0">
      <alignment vertical="center"/>
    </xf>
    <xf numFmtId="0" fontId="39" fillId="27" borderId="0" applyNumberFormat="0" applyBorder="0" applyAlignment="0" applyProtection="0">
      <alignment vertical="center"/>
    </xf>
    <xf numFmtId="0" fontId="39" fillId="31" borderId="0" applyNumberFormat="0" applyBorder="0" applyAlignment="0" applyProtection="0">
      <alignment vertical="center"/>
    </xf>
    <xf numFmtId="0" fontId="39" fillId="31" borderId="0" applyNumberFormat="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4" fillId="8" borderId="5" applyNumberFormat="0" applyAlignment="0" applyProtection="0">
      <alignment vertical="center"/>
    </xf>
    <xf numFmtId="0" fontId="34" fillId="8" borderId="5" applyNumberFormat="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2" fillId="10" borderId="9" applyNumberFormat="0" applyFont="0" applyAlignment="0" applyProtection="0">
      <alignment vertical="center"/>
    </xf>
    <xf numFmtId="0" fontId="2" fillId="10" borderId="9" applyNumberFormat="0" applyFont="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6" fillId="9" borderId="8" applyNumberFormat="0" applyAlignment="0" applyProtection="0">
      <alignment vertical="center"/>
    </xf>
    <xf numFmtId="0" fontId="36" fillId="9" borderId="8" applyNumberFormat="0" applyAlignment="0" applyProtection="0">
      <alignment vertical="center"/>
    </xf>
    <xf numFmtId="0" fontId="35" fillId="0" borderId="7" applyNumberFormat="0" applyFill="0" applyAlignment="0" applyProtection="0">
      <alignment vertical="center"/>
    </xf>
    <xf numFmtId="0" fontId="35" fillId="0" borderId="7"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2" fillId="7" borderId="5" applyNumberFormat="0" applyAlignment="0" applyProtection="0">
      <alignment vertical="center"/>
    </xf>
    <xf numFmtId="0" fontId="32" fillId="7" borderId="5" applyNumberFormat="0" applyAlignment="0" applyProtection="0">
      <alignment vertical="center"/>
    </xf>
    <xf numFmtId="0" fontId="25" fillId="0" borderId="0" applyNumberFormat="0" applyFill="0" applyBorder="0" applyAlignment="0" applyProtection="0">
      <alignment vertical="center"/>
    </xf>
    <xf numFmtId="0" fontId="26" fillId="0" borderId="2" applyNumberFormat="0" applyFill="0" applyAlignment="0" applyProtection="0">
      <alignment vertical="center"/>
    </xf>
    <xf numFmtId="0" fontId="26" fillId="0" borderId="2" applyNumberFormat="0" applyFill="0" applyAlignment="0" applyProtection="0">
      <alignment vertical="center"/>
    </xf>
    <xf numFmtId="0" fontId="27" fillId="0" borderId="3" applyNumberFormat="0" applyFill="0" applyAlignment="0" applyProtection="0">
      <alignment vertical="center"/>
    </xf>
    <xf numFmtId="0" fontId="27" fillId="0" borderId="3" applyNumberFormat="0" applyFill="0" applyAlignment="0" applyProtection="0">
      <alignment vertical="center"/>
    </xf>
    <xf numFmtId="0" fontId="28" fillId="0" borderId="4" applyNumberFormat="0" applyFill="0" applyAlignment="0" applyProtection="0">
      <alignment vertical="center"/>
    </xf>
    <xf numFmtId="0" fontId="28" fillId="0" borderId="4" applyNumberFormat="0" applyFill="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33" fillId="8" borderId="6" applyNumberFormat="0" applyAlignment="0" applyProtection="0">
      <alignment vertical="center"/>
    </xf>
    <xf numFmtId="0" fontId="33" fillId="8" borderId="6" applyNumberFormat="0" applyAlignment="0" applyProtection="0">
      <alignment vertical="center"/>
    </xf>
    <xf numFmtId="0" fontId="45" fillId="0" borderId="0"/>
    <xf numFmtId="9" fontId="45" fillId="0" borderId="0" applyFont="0" applyFill="0" applyBorder="0" applyAlignment="0" applyProtection="0">
      <alignment vertical="center"/>
    </xf>
  </cellStyleXfs>
  <cellXfs count="216">
    <xf numFmtId="0" fontId="0" fillId="0" borderId="0" xfId="0">
      <alignment vertical="center"/>
    </xf>
    <xf numFmtId="0" fontId="2" fillId="0" borderId="0" xfId="0" applyFont="1" applyBorder="1" applyAlignment="1">
      <alignment vertical="center"/>
    </xf>
    <xf numFmtId="0" fontId="5" fillId="0" borderId="0" xfId="0" applyFont="1" applyBorder="1" applyAlignment="1">
      <alignment horizontal="center" vertical="center"/>
    </xf>
    <xf numFmtId="0" fontId="3" fillId="0" borderId="0" xfId="0" applyFont="1" applyBorder="1" applyAlignment="1">
      <alignment horizontal="center" vertical="center"/>
    </xf>
    <xf numFmtId="0" fontId="4" fillId="0" borderId="0" xfId="0" applyFont="1" applyBorder="1" applyAlignment="1">
      <alignment horizontal="left" vertical="center" wrapText="1"/>
    </xf>
    <xf numFmtId="0" fontId="6" fillId="0" borderId="0" xfId="0" applyFont="1" applyBorder="1" applyAlignment="1">
      <alignment horizontal="center" vertical="center"/>
    </xf>
    <xf numFmtId="0" fontId="6" fillId="0" borderId="0" xfId="0" applyFont="1" applyBorder="1" applyAlignment="1">
      <alignment horizontal="left" vertical="center"/>
    </xf>
    <xf numFmtId="0" fontId="6" fillId="0" borderId="0" xfId="0" applyFont="1" applyBorder="1" applyAlignment="1">
      <alignment horizontal="left" vertical="center" wrapText="1"/>
    </xf>
    <xf numFmtId="0" fontId="2" fillId="0" borderId="0" xfId="0" applyFont="1" applyBorder="1">
      <alignment vertical="center"/>
    </xf>
    <xf numFmtId="0" fontId="40" fillId="0" borderId="0" xfId="0" applyFont="1" applyBorder="1" applyAlignment="1">
      <alignment vertical="center"/>
    </xf>
    <xf numFmtId="0" fontId="0" fillId="0" borderId="0" xfId="0" applyBorder="1" applyAlignment="1">
      <alignment horizontal="center" vertical="center"/>
    </xf>
    <xf numFmtId="0" fontId="0" fillId="0" borderId="0" xfId="0" applyBorder="1" applyAlignment="1">
      <alignment horizontal="left" vertical="center"/>
    </xf>
    <xf numFmtId="0" fontId="2" fillId="0" borderId="0" xfId="0" applyFont="1" applyAlignment="1">
      <alignment horizontal="center" vertical="center"/>
    </xf>
    <xf numFmtId="0" fontId="5" fillId="0" borderId="0" xfId="0" applyFont="1" applyAlignment="1">
      <alignment horizontal="center" vertical="center"/>
    </xf>
    <xf numFmtId="0" fontId="40" fillId="0" borderId="1" xfId="0" applyFont="1" applyBorder="1" applyAlignment="1">
      <alignment horizontal="center" vertical="center"/>
    </xf>
    <xf numFmtId="0" fontId="6" fillId="0" borderId="0" xfId="0" applyFont="1" applyAlignment="1">
      <alignment horizontal="center" vertical="center"/>
    </xf>
    <xf numFmtId="0" fontId="6" fillId="0" borderId="0" xfId="0" applyFont="1" applyAlignment="1">
      <alignment horizontal="left" vertical="center"/>
    </xf>
    <xf numFmtId="0" fontId="0" fillId="0" borderId="0" xfId="0" applyAlignment="1">
      <alignment horizontal="center" vertical="center"/>
    </xf>
    <xf numFmtId="0" fontId="0" fillId="0" borderId="0" xfId="0" applyAlignment="1">
      <alignment horizontal="left" vertical="center"/>
    </xf>
    <xf numFmtId="0" fontId="0" fillId="0" borderId="1" xfId="0" applyBorder="1" applyAlignment="1">
      <alignment horizontal="center" vertical="center"/>
    </xf>
    <xf numFmtId="0" fontId="7" fillId="2" borderId="17"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7" fillId="37" borderId="14" xfId="0" applyFont="1" applyFill="1" applyBorder="1" applyAlignment="1">
      <alignment horizontal="center" vertical="center" wrapText="1"/>
    </xf>
    <xf numFmtId="0" fontId="5" fillId="2" borderId="11" xfId="0" applyFont="1" applyFill="1" applyBorder="1" applyAlignment="1">
      <alignment vertical="center"/>
    </xf>
    <xf numFmtId="0" fontId="5" fillId="2" borderId="16" xfId="0" applyFont="1" applyFill="1" applyBorder="1" applyAlignment="1">
      <alignment vertical="center"/>
    </xf>
    <xf numFmtId="0" fontId="40" fillId="0" borderId="1" xfId="0" applyFont="1" applyFill="1" applyBorder="1" applyAlignment="1">
      <alignment horizontal="center" vertical="center"/>
    </xf>
    <xf numFmtId="0" fontId="6" fillId="0" borderId="1" xfId="0" applyFont="1" applyFill="1" applyBorder="1" applyAlignment="1">
      <alignment horizontal="left" vertical="center"/>
    </xf>
    <xf numFmtId="0" fontId="40" fillId="0" borderId="1" xfId="0" applyFont="1" applyFill="1" applyBorder="1" applyAlignment="1">
      <alignment horizontal="left" vertical="center"/>
    </xf>
    <xf numFmtId="0" fontId="7" fillId="2" borderId="17"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5" fillId="2" borderId="15" xfId="0" applyFont="1" applyFill="1" applyBorder="1" applyAlignment="1">
      <alignment vertical="center"/>
    </xf>
    <xf numFmtId="0" fontId="6" fillId="0" borderId="1" xfId="0" applyFont="1" applyBorder="1" applyAlignment="1">
      <alignment vertical="center"/>
    </xf>
    <xf numFmtId="0" fontId="6" fillId="0" borderId="1" xfId="0" applyFont="1" applyFill="1" applyBorder="1" applyAlignment="1">
      <alignment horizontal="center" vertical="center"/>
    </xf>
    <xf numFmtId="0" fontId="2" fillId="0" borderId="1" xfId="0" applyFont="1" applyFill="1" applyBorder="1" applyAlignment="1">
      <alignment vertical="center"/>
    </xf>
    <xf numFmtId="0" fontId="3" fillId="0" borderId="0" xfId="0" applyFont="1" applyAlignment="1">
      <alignment vertical="center"/>
    </xf>
    <xf numFmtId="0" fontId="6" fillId="0" borderId="19" xfId="0" applyFont="1" applyFill="1" applyBorder="1" applyAlignment="1">
      <alignment horizontal="left" vertical="center"/>
    </xf>
    <xf numFmtId="180" fontId="6" fillId="0" borderId="0" xfId="0" applyNumberFormat="1" applyFont="1" applyAlignment="1">
      <alignment horizontal="center" vertical="center"/>
    </xf>
    <xf numFmtId="181" fontId="6" fillId="0" borderId="0" xfId="0" applyNumberFormat="1" applyFont="1" applyAlignment="1">
      <alignment horizontal="center" vertical="center"/>
    </xf>
    <xf numFmtId="0" fontId="47" fillId="0" borderId="1" xfId="0" applyFont="1" applyFill="1" applyBorder="1" applyAlignment="1">
      <alignment horizontal="center" vertical="center"/>
    </xf>
    <xf numFmtId="0" fontId="47" fillId="0" borderId="1" xfId="0" applyFont="1" applyFill="1" applyBorder="1" applyAlignment="1">
      <alignment vertical="center"/>
    </xf>
    <xf numFmtId="0" fontId="6" fillId="0" borderId="1" xfId="0" applyFont="1" applyFill="1" applyBorder="1" applyAlignment="1">
      <alignment vertical="center"/>
    </xf>
    <xf numFmtId="0" fontId="4" fillId="0" borderId="1" xfId="0" applyFont="1" applyFill="1" applyBorder="1" applyAlignment="1">
      <alignment horizontal="left" vertical="center"/>
    </xf>
    <xf numFmtId="0" fontId="2" fillId="0" borderId="0" xfId="0" applyFont="1" applyFill="1" applyBorder="1" applyAlignment="1">
      <alignment vertical="center"/>
    </xf>
    <xf numFmtId="0" fontId="4" fillId="0" borderId="1" xfId="0" applyFont="1" applyBorder="1" applyAlignment="1">
      <alignment horizontal="center" vertical="center"/>
    </xf>
    <xf numFmtId="0" fontId="0" fillId="0" borderId="0" xfId="0" applyAlignment="1">
      <alignment vertical="center"/>
    </xf>
    <xf numFmtId="0" fontId="6" fillId="0" borderId="0" xfId="0" applyFont="1" applyFill="1" applyBorder="1" applyAlignment="1">
      <alignment vertical="center"/>
    </xf>
    <xf numFmtId="0" fontId="47" fillId="38" borderId="1" xfId="0" applyFont="1" applyFill="1" applyBorder="1" applyAlignment="1">
      <alignment vertical="center"/>
    </xf>
    <xf numFmtId="0" fontId="40" fillId="0" borderId="1" xfId="0" applyFont="1" applyFill="1" applyBorder="1" applyAlignment="1">
      <alignment vertical="center"/>
    </xf>
    <xf numFmtId="0" fontId="47" fillId="0" borderId="1" xfId="0" applyFont="1" applyFill="1" applyBorder="1" applyAlignment="1">
      <alignment horizontal="left" vertical="center"/>
    </xf>
    <xf numFmtId="179" fontId="2" fillId="0" borderId="0" xfId="0" applyNumberFormat="1" applyFont="1" applyFill="1" applyBorder="1" applyAlignment="1">
      <alignment vertical="center"/>
    </xf>
    <xf numFmtId="0" fontId="6" fillId="0" borderId="0" xfId="0" applyFont="1" applyBorder="1" applyAlignment="1">
      <alignment horizontal="center" vertical="center" wrapText="1"/>
    </xf>
    <xf numFmtId="0" fontId="6" fillId="0" borderId="0" xfId="0" applyFont="1" applyBorder="1" applyAlignment="1">
      <alignment vertical="center"/>
    </xf>
    <xf numFmtId="182" fontId="4" fillId="0" borderId="1" xfId="0" applyNumberFormat="1" applyFont="1" applyFill="1" applyBorder="1" applyAlignment="1">
      <alignment horizontal="left" vertical="center"/>
    </xf>
    <xf numFmtId="0" fontId="4" fillId="0" borderId="17" xfId="0" applyFont="1" applyFill="1" applyBorder="1" applyAlignment="1">
      <alignment horizontal="left" vertical="center"/>
    </xf>
    <xf numFmtId="179" fontId="2" fillId="0" borderId="1" xfId="0" applyNumberFormat="1" applyFont="1" applyFill="1" applyBorder="1" applyAlignment="1">
      <alignment vertical="center"/>
    </xf>
    <xf numFmtId="0" fontId="51" fillId="0" borderId="1" xfId="0" applyFont="1" applyFill="1" applyBorder="1" applyAlignment="1">
      <alignment horizontal="center" vertical="center"/>
    </xf>
    <xf numFmtId="0" fontId="6" fillId="39" borderId="1" xfId="0" applyFont="1" applyFill="1" applyBorder="1" applyAlignment="1">
      <alignment horizontal="center" vertical="center"/>
    </xf>
    <xf numFmtId="179" fontId="0" fillId="0" borderId="0" xfId="0" applyNumberFormat="1" applyAlignment="1">
      <alignment horizontal="center" vertical="center"/>
    </xf>
    <xf numFmtId="0" fontId="47" fillId="0" borderId="19" xfId="0" applyFont="1" applyFill="1" applyBorder="1" applyAlignment="1">
      <alignment horizontal="left" vertical="center"/>
    </xf>
    <xf numFmtId="0" fontId="49" fillId="0" borderId="1" xfId="0" applyFont="1" applyBorder="1" applyAlignment="1">
      <alignment horizontal="center" vertical="center"/>
    </xf>
    <xf numFmtId="0" fontId="47" fillId="39" borderId="1" xfId="0" applyFont="1" applyFill="1" applyBorder="1" applyAlignment="1">
      <alignment vertical="center"/>
    </xf>
    <xf numFmtId="0" fontId="47" fillId="36" borderId="1" xfId="0" applyFont="1" applyFill="1" applyBorder="1" applyAlignment="1">
      <alignment horizontal="left" vertical="center"/>
    </xf>
    <xf numFmtId="0" fontId="47" fillId="36" borderId="1" xfId="0" applyFont="1" applyFill="1" applyBorder="1" applyAlignment="1">
      <alignment vertical="center"/>
    </xf>
    <xf numFmtId="0" fontId="47" fillId="36" borderId="1" xfId="0" applyFont="1" applyFill="1" applyBorder="1" applyAlignment="1">
      <alignment horizontal="center" vertical="center"/>
    </xf>
    <xf numFmtId="0" fontId="2" fillId="36" borderId="0" xfId="0" applyFont="1" applyFill="1" applyBorder="1" applyAlignment="1">
      <alignment vertical="center"/>
    </xf>
    <xf numFmtId="0" fontId="4" fillId="36" borderId="1" xfId="0" applyFont="1" applyFill="1" applyBorder="1" applyAlignment="1">
      <alignment horizontal="left" vertical="center"/>
    </xf>
    <xf numFmtId="0" fontId="2" fillId="36" borderId="1" xfId="0" applyFont="1" applyFill="1" applyBorder="1" applyAlignment="1">
      <alignment vertical="center"/>
    </xf>
    <xf numFmtId="49" fontId="2" fillId="0" borderId="1" xfId="0" applyNumberFormat="1" applyFont="1" applyFill="1" applyBorder="1" applyAlignment="1">
      <alignment vertical="center"/>
    </xf>
    <xf numFmtId="0" fontId="21" fillId="0" borderId="0" xfId="0" applyFont="1" applyAlignment="1">
      <alignment vertical="center"/>
    </xf>
    <xf numFmtId="0" fontId="6" fillId="0" borderId="0" xfId="0" applyFont="1" applyAlignment="1">
      <alignment vertical="center"/>
    </xf>
    <xf numFmtId="2" fontId="0" fillId="0" borderId="0" xfId="0" applyNumberFormat="1" applyAlignment="1">
      <alignment horizontal="center" vertical="center"/>
    </xf>
    <xf numFmtId="0" fontId="2" fillId="35" borderId="0" xfId="0" applyFont="1" applyFill="1" applyAlignment="1">
      <alignment horizontal="left" vertical="center"/>
    </xf>
    <xf numFmtId="2" fontId="2" fillId="0" borderId="0" xfId="0" applyNumberFormat="1" applyFont="1" applyAlignment="1">
      <alignment horizontal="center" vertical="center"/>
    </xf>
    <xf numFmtId="49" fontId="2" fillId="0" borderId="0" xfId="0" applyNumberFormat="1" applyFont="1" applyAlignment="1">
      <alignment horizontal="center" vertical="center"/>
    </xf>
    <xf numFmtId="1" fontId="0" fillId="0" borderId="0" xfId="0" applyNumberFormat="1" applyAlignment="1">
      <alignment horizontal="center" vertical="center"/>
    </xf>
    <xf numFmtId="49" fontId="0" fillId="0" borderId="0" xfId="0" applyNumberFormat="1" applyAlignment="1">
      <alignment horizontal="center" vertical="center"/>
    </xf>
    <xf numFmtId="0" fontId="0" fillId="0" borderId="1" xfId="0" applyBorder="1" applyAlignment="1">
      <alignment vertical="center"/>
    </xf>
    <xf numFmtId="0" fontId="2" fillId="0" borderId="1" xfId="0" applyFont="1" applyBorder="1" applyAlignment="1">
      <alignment horizontal="center" vertical="center"/>
    </xf>
    <xf numFmtId="0" fontId="47" fillId="39" borderId="1" xfId="0" applyFont="1" applyFill="1" applyBorder="1" applyAlignment="1">
      <alignment horizontal="center" vertical="center"/>
    </xf>
    <xf numFmtId="0" fontId="47" fillId="38" borderId="1" xfId="0" applyFont="1" applyFill="1" applyBorder="1" applyAlignment="1">
      <alignment horizontal="center" vertical="center"/>
    </xf>
    <xf numFmtId="49" fontId="40" fillId="0" borderId="1" xfId="0" applyNumberFormat="1" applyFont="1" applyBorder="1" applyAlignment="1">
      <alignment horizontal="left" vertical="center"/>
    </xf>
    <xf numFmtId="179" fontId="4" fillId="0" borderId="0" xfId="0" applyNumberFormat="1" applyFont="1" applyBorder="1" applyAlignment="1">
      <alignment horizontal="left" vertical="center" wrapText="1"/>
    </xf>
    <xf numFmtId="9" fontId="40" fillId="0" borderId="1" xfId="0" applyNumberFormat="1" applyFont="1" applyFill="1" applyBorder="1" applyAlignment="1">
      <alignment horizontal="center" vertical="center"/>
    </xf>
    <xf numFmtId="49" fontId="40" fillId="0" borderId="1" xfId="0" applyNumberFormat="1" applyFont="1" applyFill="1" applyBorder="1" applyAlignment="1">
      <alignment horizontal="left" vertical="center"/>
    </xf>
    <xf numFmtId="10" fontId="40" fillId="0" borderId="1" xfId="0" applyNumberFormat="1" applyFont="1" applyFill="1" applyBorder="1" applyAlignment="1">
      <alignment horizontal="left" vertical="center"/>
    </xf>
    <xf numFmtId="0" fontId="0" fillId="0" borderId="0" xfId="0" applyFill="1" applyAlignment="1">
      <alignment horizontal="center" vertical="center"/>
    </xf>
    <xf numFmtId="0" fontId="0" fillId="0" borderId="0" xfId="0" applyFill="1" applyAlignment="1">
      <alignment horizontal="left" vertical="center"/>
    </xf>
    <xf numFmtId="0" fontId="2" fillId="0" borderId="0" xfId="0" applyFont="1" applyFill="1" applyAlignment="1">
      <alignment horizontal="center" vertical="center"/>
    </xf>
    <xf numFmtId="0" fontId="0" fillId="0" borderId="0" xfId="0" applyFill="1" applyAlignment="1">
      <alignment vertical="center"/>
    </xf>
    <xf numFmtId="2" fontId="0" fillId="0" borderId="0" xfId="0" applyNumberFormat="1" applyFill="1" applyAlignment="1">
      <alignment horizontal="center" vertical="center"/>
    </xf>
    <xf numFmtId="1" fontId="0" fillId="0" borderId="0" xfId="0" applyNumberFormat="1" applyFill="1" applyAlignment="1">
      <alignment horizontal="center" vertical="center"/>
    </xf>
    <xf numFmtId="0" fontId="0" fillId="0" borderId="0" xfId="0" applyNumberFormat="1" applyFill="1" applyAlignment="1">
      <alignment horizontal="center" vertical="center"/>
    </xf>
    <xf numFmtId="183" fontId="2" fillId="0" borderId="0" xfId="0" applyNumberFormat="1" applyFont="1" applyFill="1" applyAlignment="1">
      <alignment horizontal="center" vertical="center"/>
    </xf>
    <xf numFmtId="183" fontId="2" fillId="0" borderId="0" xfId="0" applyNumberFormat="1" applyFont="1" applyAlignment="1">
      <alignment horizontal="center" vertical="center"/>
    </xf>
    <xf numFmtId="49" fontId="0" fillId="0" borderId="0" xfId="0" applyNumberFormat="1" applyFill="1" applyAlignment="1">
      <alignment horizontal="center" vertical="center"/>
    </xf>
    <xf numFmtId="0" fontId="3" fillId="0" borderId="0" xfId="0" applyFont="1" applyAlignment="1">
      <alignment horizontal="center" vertical="center"/>
    </xf>
    <xf numFmtId="0" fontId="3" fillId="0" borderId="0" xfId="0" applyFont="1" applyAlignment="1">
      <alignment horizontal="left" vertical="center"/>
    </xf>
    <xf numFmtId="49" fontId="3" fillId="0" borderId="0" xfId="0" applyNumberFormat="1" applyFont="1" applyAlignment="1">
      <alignment horizontal="center" vertical="center"/>
    </xf>
    <xf numFmtId="179" fontId="3" fillId="0" borderId="0" xfId="0" applyNumberFormat="1" applyFont="1" applyAlignment="1">
      <alignment horizontal="center" vertical="center"/>
    </xf>
    <xf numFmtId="0" fontId="42" fillId="0" borderId="1" xfId="0" applyFont="1" applyBorder="1" applyAlignment="1">
      <alignment horizontal="center" vertical="center"/>
    </xf>
    <xf numFmtId="0" fontId="7" fillId="0" borderId="1" xfId="0" applyFont="1" applyBorder="1" applyAlignment="1">
      <alignment horizontal="center" vertical="center"/>
    </xf>
    <xf numFmtId="0" fontId="6" fillId="0" borderId="1" xfId="0" applyFont="1" applyBorder="1" applyAlignment="1">
      <alignment horizontal="left" vertical="center"/>
    </xf>
    <xf numFmtId="0" fontId="47" fillId="0" borderId="0"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0" xfId="0" applyFont="1" applyFill="1" applyBorder="1" applyAlignment="1">
      <alignment horizontal="left" vertical="center"/>
    </xf>
    <xf numFmtId="0" fontId="6" fillId="0" borderId="0" xfId="0" applyFont="1" applyFill="1" applyBorder="1" applyAlignment="1">
      <alignment horizontal="left" vertical="center"/>
    </xf>
    <xf numFmtId="0" fontId="2" fillId="0" borderId="1" xfId="0" applyFont="1" applyFill="1" applyBorder="1" applyAlignment="1">
      <alignment horizontal="center" vertical="center"/>
    </xf>
    <xf numFmtId="0" fontId="6" fillId="0" borderId="0" xfId="0" applyFont="1" applyFill="1" applyBorder="1" applyAlignment="1">
      <alignment horizontal="center" vertical="center"/>
    </xf>
    <xf numFmtId="0" fontId="4" fillId="0" borderId="0" xfId="0" applyFont="1" applyFill="1" applyBorder="1" applyAlignment="1">
      <alignment horizontal="left" vertical="center"/>
    </xf>
    <xf numFmtId="9" fontId="4" fillId="0" borderId="1" xfId="0" applyNumberFormat="1" applyFont="1" applyFill="1" applyBorder="1" applyAlignment="1">
      <alignment horizontal="left" vertical="center"/>
    </xf>
    <xf numFmtId="0" fontId="40" fillId="0" borderId="0" xfId="0" applyFont="1" applyBorder="1" applyAlignment="1">
      <alignment horizontal="center" vertical="center"/>
    </xf>
    <xf numFmtId="0" fontId="47" fillId="36" borderId="0" xfId="0" applyFont="1" applyFill="1" applyBorder="1" applyAlignment="1">
      <alignment horizontal="left" vertical="center"/>
    </xf>
    <xf numFmtId="0" fontId="47" fillId="38" borderId="0" xfId="0" applyFont="1" applyFill="1" applyBorder="1" applyAlignment="1">
      <alignment horizontal="left" vertical="center"/>
    </xf>
    <xf numFmtId="0" fontId="5" fillId="2" borderId="1" xfId="0" applyFont="1" applyFill="1" applyBorder="1" applyAlignment="1">
      <alignment horizontal="center" vertical="center" wrapText="1"/>
    </xf>
    <xf numFmtId="0" fontId="2" fillId="0" borderId="0" xfId="0" applyFont="1" applyFill="1" applyBorder="1" applyAlignment="1">
      <alignment horizontal="center" vertical="center"/>
    </xf>
    <xf numFmtId="9" fontId="2" fillId="0" borderId="0" xfId="0" applyNumberFormat="1" applyFont="1" applyFill="1" applyBorder="1" applyAlignment="1">
      <alignment vertical="center"/>
    </xf>
    <xf numFmtId="0" fontId="40" fillId="35" borderId="1" xfId="0" applyFont="1" applyFill="1" applyBorder="1" applyAlignment="1">
      <alignment horizontal="left" vertical="center"/>
    </xf>
    <xf numFmtId="0" fontId="6" fillId="35" borderId="1" xfId="0" applyFont="1" applyFill="1" applyBorder="1" applyAlignment="1">
      <alignment horizontal="center" vertical="center"/>
    </xf>
    <xf numFmtId="0" fontId="7" fillId="2" borderId="17"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5" fillId="2" borderId="15" xfId="0" applyFont="1" applyFill="1" applyBorder="1" applyAlignment="1">
      <alignment horizontal="center" vertical="center"/>
    </xf>
    <xf numFmtId="0" fontId="2" fillId="0" borderId="0" xfId="0" applyFont="1" applyAlignment="1">
      <alignment vertical="center"/>
    </xf>
    <xf numFmtId="0" fontId="49" fillId="0" borderId="0" xfId="0" applyFont="1" applyBorder="1" applyAlignment="1">
      <alignment horizontal="center" vertical="center"/>
    </xf>
    <xf numFmtId="0" fontId="41" fillId="0" borderId="0" xfId="0" applyFont="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4" fillId="0" borderId="17" xfId="0" applyFont="1" applyBorder="1" applyAlignment="1">
      <alignment horizontal="center" vertical="center"/>
    </xf>
    <xf numFmtId="0" fontId="0" fillId="0" borderId="0" xfId="0" applyBorder="1" applyAlignment="1">
      <alignment vertical="center"/>
    </xf>
    <xf numFmtId="0" fontId="2" fillId="0" borderId="0" xfId="0" applyFont="1" applyBorder="1" applyAlignment="1">
      <alignment horizontal="center" vertical="center"/>
    </xf>
    <xf numFmtId="0" fontId="2" fillId="40" borderId="1" xfId="0" applyFont="1" applyFill="1" applyBorder="1" applyAlignment="1">
      <alignment horizontal="center" vertical="center"/>
    </xf>
    <xf numFmtId="0" fontId="54" fillId="0" borderId="1" xfId="0" applyFont="1" applyBorder="1" applyAlignment="1">
      <alignment horizontal="center" vertical="center"/>
    </xf>
    <xf numFmtId="0" fontId="55" fillId="0" borderId="1" xfId="0" applyFont="1" applyBorder="1" applyAlignment="1">
      <alignment vertical="center"/>
    </xf>
    <xf numFmtId="0" fontId="55" fillId="0" borderId="1" xfId="0" applyFont="1" applyFill="1" applyBorder="1" applyAlignment="1">
      <alignment horizontal="center" vertical="center"/>
    </xf>
    <xf numFmtId="0" fontId="54" fillId="0" borderId="0" xfId="0" applyFont="1" applyAlignment="1">
      <alignment vertical="center"/>
    </xf>
    <xf numFmtId="0" fontId="4" fillId="0" borderId="0" xfId="0" applyFont="1" applyBorder="1" applyAlignment="1">
      <alignment horizontal="center" vertical="center" wrapText="1"/>
    </xf>
    <xf numFmtId="0" fontId="52" fillId="0" borderId="0" xfId="0" applyFont="1" applyFill="1" applyBorder="1" applyAlignment="1">
      <alignment horizontal="left" vertical="center"/>
    </xf>
    <xf numFmtId="0" fontId="2" fillId="36" borderId="1" xfId="0" applyFont="1" applyFill="1" applyBorder="1" applyAlignment="1">
      <alignment horizontal="center" vertical="center"/>
    </xf>
    <xf numFmtId="0" fontId="2" fillId="0" borderId="17" xfId="0" applyFont="1" applyFill="1" applyBorder="1" applyAlignment="1">
      <alignment vertical="center"/>
    </xf>
    <xf numFmtId="0" fontId="6" fillId="0" borderId="17" xfId="0" applyFont="1" applyFill="1" applyBorder="1" applyAlignment="1">
      <alignment horizontal="left" vertical="center"/>
    </xf>
    <xf numFmtId="9" fontId="4" fillId="0" borderId="0" xfId="0" applyNumberFormat="1" applyFont="1" applyFill="1" applyBorder="1" applyAlignment="1">
      <alignment horizontal="left" vertical="center"/>
    </xf>
    <xf numFmtId="179" fontId="4" fillId="0" borderId="0" xfId="0" applyNumberFormat="1" applyFont="1" applyFill="1" applyBorder="1" applyAlignment="1">
      <alignment horizontal="left" vertical="center"/>
    </xf>
    <xf numFmtId="179" fontId="40" fillId="0" borderId="0" xfId="0" applyNumberFormat="1" applyFont="1" applyFill="1" applyBorder="1" applyAlignment="1">
      <alignment horizontal="left" vertical="center"/>
    </xf>
    <xf numFmtId="0" fontId="47" fillId="0" borderId="0" xfId="0" applyFont="1" applyFill="1" applyBorder="1" applyAlignment="1">
      <alignment vertical="center"/>
    </xf>
    <xf numFmtId="0" fontId="40" fillId="0" borderId="0" xfId="0" applyFont="1" applyFill="1" applyBorder="1" applyAlignment="1">
      <alignment vertical="center"/>
    </xf>
    <xf numFmtId="0" fontId="40" fillId="41" borderId="1" xfId="0" applyFont="1" applyFill="1" applyBorder="1" applyAlignment="1">
      <alignment horizontal="left" vertical="center"/>
    </xf>
    <xf numFmtId="0" fontId="40" fillId="41" borderId="0" xfId="0" applyFont="1" applyFill="1" applyBorder="1" applyAlignment="1">
      <alignment horizontal="left" vertical="center"/>
    </xf>
    <xf numFmtId="0" fontId="6" fillId="41" borderId="1" xfId="0" applyFont="1" applyFill="1" applyBorder="1" applyAlignment="1">
      <alignment vertical="center"/>
    </xf>
    <xf numFmtId="0" fontId="6" fillId="41" borderId="1" xfId="0" applyFont="1" applyFill="1" applyBorder="1" applyAlignment="1">
      <alignment horizontal="center" vertical="center"/>
    </xf>
    <xf numFmtId="0" fontId="6" fillId="41" borderId="0" xfId="0" applyFont="1" applyFill="1" applyAlignment="1">
      <alignment horizontal="center" vertical="center"/>
    </xf>
    <xf numFmtId="0" fontId="6" fillId="41" borderId="0" xfId="0" applyFont="1" applyFill="1" applyAlignment="1">
      <alignment horizontal="left" vertical="center"/>
    </xf>
    <xf numFmtId="0" fontId="0" fillId="41" borderId="0" xfId="0" applyFill="1" applyAlignment="1">
      <alignment horizontal="center" vertical="center"/>
    </xf>
    <xf numFmtId="0" fontId="6" fillId="36" borderId="1" xfId="0" applyFont="1" applyFill="1" applyBorder="1" applyAlignment="1">
      <alignment vertical="center"/>
    </xf>
    <xf numFmtId="179" fontId="6" fillId="0" borderId="0" xfId="0" applyNumberFormat="1" applyFont="1" applyFill="1" applyBorder="1" applyAlignment="1">
      <alignment horizontal="left" vertical="center"/>
    </xf>
    <xf numFmtId="179" fontId="4" fillId="0" borderId="1" xfId="0" applyNumberFormat="1" applyFont="1" applyFill="1" applyBorder="1" applyAlignment="1">
      <alignment horizontal="left" vertical="center"/>
    </xf>
    <xf numFmtId="0" fontId="4" fillId="0" borderId="0" xfId="0" applyFont="1" applyFill="1" applyBorder="1" applyAlignment="1">
      <alignment vertical="center"/>
    </xf>
    <xf numFmtId="0" fontId="40" fillId="0" borderId="17" xfId="0" applyFont="1" applyFill="1" applyBorder="1" applyAlignment="1">
      <alignment horizontal="center" vertical="center"/>
    </xf>
    <xf numFmtId="182" fontId="4" fillId="0" borderId="17" xfId="0" applyNumberFormat="1" applyFont="1" applyFill="1" applyBorder="1" applyAlignment="1">
      <alignment horizontal="left" vertical="center"/>
    </xf>
    <xf numFmtId="182" fontId="40" fillId="0" borderId="1" xfId="0" applyNumberFormat="1" applyFont="1" applyFill="1" applyBorder="1" applyAlignment="1">
      <alignment horizontal="left" vertical="center"/>
    </xf>
    <xf numFmtId="0" fontId="0" fillId="0" borderId="1" xfId="0" applyFill="1" applyBorder="1" applyAlignment="1">
      <alignment vertical="center"/>
    </xf>
    <xf numFmtId="0" fontId="6" fillId="35" borderId="1" xfId="0" applyFont="1" applyFill="1" applyBorder="1" applyAlignment="1">
      <alignment vertical="center"/>
    </xf>
    <xf numFmtId="0" fontId="0" fillId="35" borderId="0" xfId="0" applyFill="1" applyAlignment="1">
      <alignment horizontal="center" vertical="center"/>
    </xf>
    <xf numFmtId="0" fontId="0" fillId="35" borderId="0" xfId="0" applyFill="1" applyAlignment="1">
      <alignment horizontal="left" vertical="center"/>
    </xf>
    <xf numFmtId="0" fontId="6" fillId="35" borderId="0" xfId="0" applyFont="1" applyFill="1" applyAlignment="1">
      <alignment horizontal="left" vertical="center"/>
    </xf>
    <xf numFmtId="1" fontId="0" fillId="35" borderId="0" xfId="0" applyNumberFormat="1" applyFill="1" applyAlignment="1">
      <alignment horizontal="center" vertical="center"/>
    </xf>
    <xf numFmtId="0" fontId="2" fillId="35" borderId="0" xfId="0" applyFont="1" applyFill="1" applyAlignment="1">
      <alignment horizontal="center" vertical="center"/>
    </xf>
    <xf numFmtId="0" fontId="2" fillId="0" borderId="0" xfId="0" applyFont="1" applyFill="1" applyAlignment="1">
      <alignment horizontal="left" vertical="center"/>
    </xf>
    <xf numFmtId="0" fontId="6" fillId="0" borderId="0" xfId="0" applyFont="1" applyFill="1" applyAlignment="1">
      <alignment horizontal="left" vertical="center"/>
    </xf>
    <xf numFmtId="0" fontId="56" fillId="0" borderId="0" xfId="0" applyFont="1" applyAlignment="1">
      <alignment horizontal="left" vertical="center"/>
    </xf>
    <xf numFmtId="0" fontId="0" fillId="35" borderId="0" xfId="0" applyFill="1" applyAlignment="1">
      <alignment vertical="center"/>
    </xf>
    <xf numFmtId="179" fontId="6" fillId="0" borderId="0" xfId="0" applyNumberFormat="1" applyFont="1" applyBorder="1" applyAlignment="1">
      <alignment horizontal="center" vertical="center"/>
    </xf>
    <xf numFmtId="0" fontId="5" fillId="2" borderId="1" xfId="0" applyFont="1" applyFill="1" applyBorder="1" applyAlignment="1">
      <alignment horizontal="center" vertical="center"/>
    </xf>
    <xf numFmtId="0" fontId="5" fillId="3" borderId="1" xfId="0" applyFont="1" applyFill="1" applyBorder="1" applyAlignment="1">
      <alignment horizontal="center" vertical="center"/>
    </xf>
    <xf numFmtId="0" fontId="5" fillId="2" borderId="17"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7" fillId="37" borderId="17" xfId="0" applyFont="1" applyFill="1" applyBorder="1" applyAlignment="1">
      <alignment horizontal="center" vertical="center" wrapText="1"/>
    </xf>
    <xf numFmtId="0" fontId="7" fillId="37" borderId="18"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3" fillId="2" borderId="1" xfId="0" applyFont="1" applyFill="1" applyBorder="1" applyAlignment="1">
      <alignment horizontal="center" vertical="center"/>
    </xf>
    <xf numFmtId="0" fontId="7" fillId="2" borderId="17"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5" fillId="2" borderId="15"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18" xfId="0" applyFont="1" applyFill="1" applyBorder="1" applyAlignment="1">
      <alignment horizontal="center" vertical="center"/>
    </xf>
    <xf numFmtId="0" fontId="7" fillId="37" borderId="11" xfId="0" applyFont="1" applyFill="1" applyBorder="1" applyAlignment="1">
      <alignment horizontal="center" vertical="center" wrapText="1"/>
    </xf>
    <xf numFmtId="0" fontId="7" fillId="37" borderId="15" xfId="0" applyFont="1" applyFill="1" applyBorder="1" applyAlignment="1">
      <alignment horizontal="center" vertical="center" wrapText="1"/>
    </xf>
    <xf numFmtId="0" fontId="7" fillId="37" borderId="16" xfId="0" applyFont="1" applyFill="1" applyBorder="1" applyAlignment="1">
      <alignment horizontal="center" vertical="center" wrapText="1"/>
    </xf>
    <xf numFmtId="0" fontId="5" fillId="2" borderId="11" xfId="0" applyFont="1" applyFill="1" applyBorder="1" applyAlignment="1">
      <alignment horizontal="center" vertical="center"/>
    </xf>
    <xf numFmtId="0" fontId="7" fillId="2" borderId="1" xfId="0" applyFont="1" applyFill="1" applyBorder="1" applyAlignment="1">
      <alignment horizontal="center" vertical="center" wrapText="1"/>
    </xf>
    <xf numFmtId="0" fontId="5" fillId="3" borderId="1" xfId="0" applyFont="1" applyFill="1" applyBorder="1" applyAlignment="1">
      <alignment horizontal="center" vertical="center"/>
    </xf>
    <xf numFmtId="0" fontId="5" fillId="35" borderId="1" xfId="0" applyFont="1" applyFill="1" applyBorder="1" applyAlignment="1">
      <alignment horizontal="center" vertical="center"/>
    </xf>
    <xf numFmtId="0" fontId="5" fillId="37" borderId="17" xfId="0" applyFont="1" applyFill="1" applyBorder="1" applyAlignment="1">
      <alignment horizontal="center" vertical="center"/>
    </xf>
    <xf numFmtId="0" fontId="5" fillId="37" borderId="18" xfId="0" applyFont="1" applyFill="1" applyBorder="1" applyAlignment="1">
      <alignment horizontal="center" vertical="center"/>
    </xf>
    <xf numFmtId="0" fontId="5" fillId="35" borderId="17" xfId="0" applyFont="1" applyFill="1" applyBorder="1" applyAlignment="1">
      <alignment horizontal="center" vertical="center"/>
    </xf>
    <xf numFmtId="0" fontId="5" fillId="35" borderId="18" xfId="0" applyFont="1" applyFill="1" applyBorder="1" applyAlignment="1">
      <alignment horizontal="center" vertical="center"/>
    </xf>
    <xf numFmtId="0" fontId="5" fillId="3" borderId="11" xfId="0" applyFont="1" applyFill="1" applyBorder="1" applyAlignment="1">
      <alignment horizontal="center" vertical="center"/>
    </xf>
    <xf numFmtId="0" fontId="5" fillId="3" borderId="15" xfId="0" applyFont="1" applyFill="1" applyBorder="1" applyAlignment="1">
      <alignment horizontal="center" vertical="center"/>
    </xf>
    <xf numFmtId="0" fontId="5" fillId="3" borderId="17" xfId="0" applyFont="1" applyFill="1" applyBorder="1" applyAlignment="1">
      <alignment horizontal="center" vertical="center"/>
    </xf>
    <xf numFmtId="0" fontId="5" fillId="3" borderId="18" xfId="0" applyFont="1" applyFill="1" applyBorder="1" applyAlignment="1">
      <alignment horizontal="center" vertical="center"/>
    </xf>
    <xf numFmtId="0" fontId="50" fillId="0" borderId="1" xfId="0" applyFont="1" applyFill="1" applyBorder="1" applyAlignment="1">
      <alignment horizontal="center" vertical="center"/>
    </xf>
    <xf numFmtId="0" fontId="5" fillId="37" borderId="1" xfId="0" applyFont="1" applyFill="1" applyBorder="1" applyAlignment="1">
      <alignment horizontal="center" vertical="center"/>
    </xf>
    <xf numFmtId="0" fontId="50" fillId="0" borderId="1" xfId="0" applyFont="1" applyFill="1" applyBorder="1" applyAlignment="1">
      <alignment horizontal="center" vertical="center" wrapText="1"/>
    </xf>
    <xf numFmtId="0" fontId="52" fillId="0" borderId="1" xfId="0" applyFont="1" applyFill="1" applyBorder="1" applyAlignment="1">
      <alignment horizontal="left" vertical="center"/>
    </xf>
    <xf numFmtId="0" fontId="44" fillId="0" borderId="0" xfId="0" applyFont="1" applyBorder="1" applyAlignment="1">
      <alignment vertical="center"/>
    </xf>
    <xf numFmtId="0" fontId="46" fillId="0" borderId="1" xfId="0" applyNumberFormat="1" applyFont="1" applyFill="1" applyBorder="1" applyAlignment="1">
      <alignment horizontal="center" vertical="center"/>
    </xf>
    <xf numFmtId="0" fontId="46" fillId="0" borderId="1" xfId="0" applyFont="1" applyFill="1" applyBorder="1" applyAlignment="1">
      <alignment horizontal="center" vertical="center"/>
    </xf>
    <xf numFmtId="0" fontId="46" fillId="0" borderId="1" xfId="0" applyFont="1" applyFill="1" applyBorder="1" applyAlignment="1">
      <alignment horizontal="left" vertical="center"/>
    </xf>
    <xf numFmtId="0" fontId="5" fillId="0" borderId="0" xfId="0" applyFont="1" applyAlignment="1">
      <alignment vertical="center"/>
    </xf>
    <xf numFmtId="0" fontId="6" fillId="41" borderId="0" xfId="0" applyFont="1" applyFill="1" applyAlignment="1">
      <alignment vertical="center"/>
    </xf>
    <xf numFmtId="0" fontId="0" fillId="41" borderId="0" xfId="0" applyFill="1" applyAlignment="1">
      <alignment vertical="center"/>
    </xf>
    <xf numFmtId="0" fontId="47" fillId="35" borderId="1" xfId="0" applyFont="1" applyFill="1" applyBorder="1" applyAlignment="1">
      <alignment horizontal="left" vertical="center"/>
    </xf>
    <xf numFmtId="0" fontId="43" fillId="0" borderId="0" xfId="0" applyFont="1" applyBorder="1" applyAlignment="1">
      <alignment horizontal="left" vertical="center"/>
    </xf>
  </cellXfs>
  <cellStyles count="128">
    <cellStyle name="20% - 강조색1" xfId="20" builtinId="30" customBuiltin="1"/>
    <cellStyle name="20% - 강조색1 2" xfId="45"/>
    <cellStyle name="20% - 강조색1 3" xfId="44"/>
    <cellStyle name="20% - 강조색2" xfId="24" builtinId="34" customBuiltin="1"/>
    <cellStyle name="20% - 강조색2 2" xfId="47"/>
    <cellStyle name="20% - 강조색2 3" xfId="46"/>
    <cellStyle name="20% - 강조색3" xfId="28" builtinId="38" customBuiltin="1"/>
    <cellStyle name="20% - 강조색3 2" xfId="49"/>
    <cellStyle name="20% - 강조색3 3" xfId="48"/>
    <cellStyle name="20% - 강조색4" xfId="32" builtinId="42" customBuiltin="1"/>
    <cellStyle name="20% - 강조색4 2" xfId="51"/>
    <cellStyle name="20% - 강조색4 3" xfId="50"/>
    <cellStyle name="20% - 강조색5" xfId="36" builtinId="46" customBuiltin="1"/>
    <cellStyle name="20% - 강조색5 2" xfId="53"/>
    <cellStyle name="20% - 강조색5 3" xfId="52"/>
    <cellStyle name="20% - 강조색6" xfId="40" builtinId="50" customBuiltin="1"/>
    <cellStyle name="20% - 강조색6 2" xfId="55"/>
    <cellStyle name="20% - 강조색6 3" xfId="54"/>
    <cellStyle name="40% - 강조색1" xfId="21" builtinId="31" customBuiltin="1"/>
    <cellStyle name="40% - 강조색1 2" xfId="57"/>
    <cellStyle name="40% - 강조색1 3" xfId="56"/>
    <cellStyle name="40% - 강조색2" xfId="25" builtinId="35" customBuiltin="1"/>
    <cellStyle name="40% - 강조색2 2" xfId="59"/>
    <cellStyle name="40% - 강조색2 3" xfId="58"/>
    <cellStyle name="40% - 강조색3" xfId="29" builtinId="39" customBuiltin="1"/>
    <cellStyle name="40% - 강조색3 2" xfId="61"/>
    <cellStyle name="40% - 강조색3 3" xfId="60"/>
    <cellStyle name="40% - 강조색4" xfId="33" builtinId="43" customBuiltin="1"/>
    <cellStyle name="40% - 강조색4 2" xfId="63"/>
    <cellStyle name="40% - 강조색4 3" xfId="62"/>
    <cellStyle name="40% - 강조색5" xfId="37" builtinId="47" customBuiltin="1"/>
    <cellStyle name="40% - 강조색5 2" xfId="65"/>
    <cellStyle name="40% - 강조색5 3" xfId="64"/>
    <cellStyle name="40% - 강조색6" xfId="41" builtinId="51" customBuiltin="1"/>
    <cellStyle name="40% - 강조색6 2" xfId="67"/>
    <cellStyle name="40% - 강조색6 3" xfId="66"/>
    <cellStyle name="60% - 강조색1" xfId="22" builtinId="32" customBuiltin="1"/>
    <cellStyle name="60% - 강조색1 2" xfId="69"/>
    <cellStyle name="60% - 강조색1 3" xfId="68"/>
    <cellStyle name="60% - 강조색2" xfId="26" builtinId="36" customBuiltin="1"/>
    <cellStyle name="60% - 강조색2 2" xfId="71"/>
    <cellStyle name="60% - 강조색2 3" xfId="70"/>
    <cellStyle name="60% - 강조색3" xfId="30" builtinId="40" customBuiltin="1"/>
    <cellStyle name="60% - 강조색3 2" xfId="73"/>
    <cellStyle name="60% - 강조색3 3" xfId="72"/>
    <cellStyle name="60% - 강조색4" xfId="34" builtinId="44" customBuiltin="1"/>
    <cellStyle name="60% - 강조색4 2" xfId="75"/>
    <cellStyle name="60% - 강조색4 3" xfId="74"/>
    <cellStyle name="60% - 강조색5" xfId="38" builtinId="48" customBuiltin="1"/>
    <cellStyle name="60% - 강조색5 2" xfId="77"/>
    <cellStyle name="60% - 강조색5 3" xfId="76"/>
    <cellStyle name="60% - 강조색6" xfId="42" builtinId="52" customBuiltin="1"/>
    <cellStyle name="60% - 강조색6 2" xfId="79"/>
    <cellStyle name="60% - 강조색6 3" xfId="78"/>
    <cellStyle name="강조색1" xfId="19" builtinId="29" customBuiltin="1"/>
    <cellStyle name="강조색1 2" xfId="81"/>
    <cellStyle name="강조색1 3" xfId="80"/>
    <cellStyle name="강조색2" xfId="23" builtinId="33" customBuiltin="1"/>
    <cellStyle name="강조색2 2" xfId="83"/>
    <cellStyle name="강조색2 3" xfId="82"/>
    <cellStyle name="강조색3" xfId="27" builtinId="37" customBuiltin="1"/>
    <cellStyle name="강조색3 2" xfId="85"/>
    <cellStyle name="강조색3 3" xfId="84"/>
    <cellStyle name="강조색4" xfId="31" builtinId="41" customBuiltin="1"/>
    <cellStyle name="강조색4 2" xfId="87"/>
    <cellStyle name="강조색4 3" xfId="86"/>
    <cellStyle name="강조색5" xfId="35" builtinId="45" customBuiltin="1"/>
    <cellStyle name="강조색5 2" xfId="89"/>
    <cellStyle name="강조색5 3" xfId="88"/>
    <cellStyle name="강조색6" xfId="39" builtinId="49" customBuiltin="1"/>
    <cellStyle name="강조색6 2" xfId="91"/>
    <cellStyle name="강조색6 3" xfId="90"/>
    <cellStyle name="경고문" xfId="15" builtinId="11" customBuiltin="1"/>
    <cellStyle name="경고문 2" xfId="93"/>
    <cellStyle name="경고문 3" xfId="92"/>
    <cellStyle name="계산" xfId="12" builtinId="22" customBuiltin="1"/>
    <cellStyle name="계산 2" xfId="95"/>
    <cellStyle name="계산 3" xfId="94"/>
    <cellStyle name="나쁨" xfId="8" builtinId="27" customBuiltin="1"/>
    <cellStyle name="나쁨 2" xfId="97"/>
    <cellStyle name="나쁨 3" xfId="96"/>
    <cellStyle name="메모" xfId="16" builtinId="10" customBuiltin="1"/>
    <cellStyle name="메모 2" xfId="99"/>
    <cellStyle name="메모 3" xfId="98"/>
    <cellStyle name="백분율 2" xfId="127"/>
    <cellStyle name="보통" xfId="9" builtinId="28" customBuiltin="1"/>
    <cellStyle name="보통 2" xfId="101"/>
    <cellStyle name="보통 3" xfId="100"/>
    <cellStyle name="설명 텍스트" xfId="17" builtinId="53" customBuiltin="1"/>
    <cellStyle name="설명 텍스트 2" xfId="103"/>
    <cellStyle name="설명 텍스트 3" xfId="102"/>
    <cellStyle name="셀 확인" xfId="14" builtinId="23" customBuiltin="1"/>
    <cellStyle name="셀 확인 2" xfId="105"/>
    <cellStyle name="셀 확인 3" xfId="104"/>
    <cellStyle name="연결된 셀" xfId="13" builtinId="24" customBuiltin="1"/>
    <cellStyle name="연결된 셀 2" xfId="107"/>
    <cellStyle name="연결된 셀 3" xfId="106"/>
    <cellStyle name="요약" xfId="18" builtinId="25" customBuiltin="1"/>
    <cellStyle name="요약 2" xfId="109"/>
    <cellStyle name="요약 3" xfId="108"/>
    <cellStyle name="입력" xfId="10" builtinId="20" customBuiltin="1"/>
    <cellStyle name="입력 2" xfId="111"/>
    <cellStyle name="입력 3" xfId="110"/>
    <cellStyle name="제목" xfId="2" builtinId="15" customBuiltin="1"/>
    <cellStyle name="제목 1" xfId="3" builtinId="16" customBuiltin="1"/>
    <cellStyle name="제목 1 2" xfId="114"/>
    <cellStyle name="제목 1 3" xfId="113"/>
    <cellStyle name="제목 2" xfId="4" builtinId="17" customBuiltin="1"/>
    <cellStyle name="제목 2 2" xfId="116"/>
    <cellStyle name="제목 2 3" xfId="115"/>
    <cellStyle name="제목 3" xfId="5" builtinId="18" customBuiltin="1"/>
    <cellStyle name="제목 3 2" xfId="118"/>
    <cellStyle name="제목 3 3" xfId="117"/>
    <cellStyle name="제목 4" xfId="6" builtinId="19" customBuiltin="1"/>
    <cellStyle name="제목 4 2" xfId="120"/>
    <cellStyle name="제목 4 3" xfId="119"/>
    <cellStyle name="제목 5" xfId="121"/>
    <cellStyle name="제목 6" xfId="112"/>
    <cellStyle name="좋음" xfId="7" builtinId="26" customBuiltin="1"/>
    <cellStyle name="좋음 2" xfId="123"/>
    <cellStyle name="좋음 3" xfId="122"/>
    <cellStyle name="출력" xfId="11" builtinId="21" customBuiltin="1"/>
    <cellStyle name="출력 2" xfId="125"/>
    <cellStyle name="출력 3" xfId="124"/>
    <cellStyle name="표준" xfId="0" builtinId="0"/>
    <cellStyle name="표준 2" xfId="1"/>
    <cellStyle name="표준 2 2" xfId="126"/>
    <cellStyle name="표준 3" xfId="43"/>
  </cellStyles>
  <dxfs count="111">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FFFF66"/>
        </patternFill>
      </fill>
    </dxf>
    <dxf>
      <font>
        <color auto="1"/>
      </font>
      <fill>
        <patternFill>
          <bgColor rgb="FFFF3F3F"/>
        </patternFill>
      </fill>
    </dxf>
    <dxf>
      <fill>
        <patternFill>
          <bgColor rgb="FF33CC33"/>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FFFF66"/>
        </patternFill>
      </fill>
    </dxf>
    <dxf>
      <font>
        <color auto="1"/>
      </font>
      <fill>
        <patternFill>
          <bgColor rgb="FFFF3F3F"/>
        </patternFill>
      </fill>
    </dxf>
    <dxf>
      <fill>
        <patternFill>
          <bgColor rgb="FF33CC33"/>
        </patternFill>
      </fill>
    </dxf>
    <dxf>
      <fill>
        <patternFill>
          <bgColor rgb="FF33CC33"/>
        </patternFill>
      </fill>
    </dxf>
    <dxf>
      <fill>
        <patternFill>
          <bgColor rgb="FFFFFF66"/>
        </patternFill>
      </fill>
    </dxf>
    <dxf>
      <font>
        <color auto="1"/>
      </font>
      <fill>
        <patternFill>
          <bgColor rgb="FFFF3F3F"/>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54616;&#51648;&#51116;&#54876;&#47196;&#48391;_&#51088;&#47308;&#52628;&#52636;_&#48143;_&#48708;&#46756;&#47548;&#50948;&#54744;_&#54217;&#44032;_&#49436;&#49885;_&#45516;&#49457;&#47560;&#48708;_&#54028;&#53416;&#49832;_&#44592;&#53440;(11&#5420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문헌특성"/>
      <sheetName val="결과지표_연속형"/>
      <sheetName val="결과지표_범주형"/>
      <sheetName val="비뚤림 위험평가"/>
      <sheetName val="coding_intro"/>
      <sheetName val="진단정확도 예시"/>
    </sheetNames>
    <sheetDataSet>
      <sheetData sheetId="0">
        <row r="1">
          <cell r="A1" t="str">
            <v>1. 선택문헌의 특성</v>
          </cell>
          <cell r="C1" t="str">
            <v>*NRCT는 single arm이 아닌 비무작위 비교연구</v>
          </cell>
        </row>
        <row r="2">
          <cell r="A2">
            <v>1</v>
          </cell>
          <cell r="B2">
            <v>2</v>
          </cell>
          <cell r="C2">
            <v>3</v>
          </cell>
          <cell r="D2">
            <v>4</v>
          </cell>
          <cell r="E2">
            <v>5</v>
          </cell>
          <cell r="F2">
            <v>6</v>
          </cell>
          <cell r="G2">
            <v>7</v>
          </cell>
          <cell r="H2">
            <v>8</v>
          </cell>
          <cell r="I2">
            <v>9</v>
          </cell>
          <cell r="J2">
            <v>10</v>
          </cell>
          <cell r="K2">
            <v>11</v>
          </cell>
          <cell r="L2">
            <v>12</v>
          </cell>
          <cell r="M2">
            <v>13</v>
          </cell>
          <cell r="N2">
            <v>14</v>
          </cell>
          <cell r="O2">
            <v>15</v>
          </cell>
          <cell r="P2">
            <v>16</v>
          </cell>
          <cell r="Q2">
            <v>17</v>
          </cell>
          <cell r="R2">
            <v>18</v>
          </cell>
          <cell r="S2">
            <v>19</v>
          </cell>
          <cell r="T2">
            <v>20</v>
          </cell>
          <cell r="U2">
            <v>21</v>
          </cell>
          <cell r="V2">
            <v>22</v>
          </cell>
          <cell r="W2">
            <v>23</v>
          </cell>
          <cell r="X2">
            <v>24</v>
          </cell>
          <cell r="Y2">
            <v>25</v>
          </cell>
          <cell r="Z2">
            <v>26</v>
          </cell>
          <cell r="AA2">
            <v>27</v>
          </cell>
          <cell r="AB2">
            <v>28</v>
          </cell>
          <cell r="AC2">
            <v>29</v>
          </cell>
          <cell r="AD2">
            <v>30</v>
          </cell>
          <cell r="AE2">
            <v>31</v>
          </cell>
          <cell r="AF2">
            <v>32</v>
          </cell>
          <cell r="AG2">
            <v>33</v>
          </cell>
          <cell r="AH2">
            <v>34</v>
          </cell>
          <cell r="AI2">
            <v>35</v>
          </cell>
          <cell r="AJ2">
            <v>36</v>
          </cell>
          <cell r="AK2">
            <v>37</v>
          </cell>
          <cell r="AL2">
            <v>38</v>
          </cell>
          <cell r="AM2">
            <v>39</v>
          </cell>
          <cell r="AN2">
            <v>40</v>
          </cell>
          <cell r="AO2">
            <v>41</v>
          </cell>
        </row>
        <row r="3">
          <cell r="A3" t="str">
            <v xml:space="preserve">no. </v>
          </cell>
          <cell r="B3" t="str">
            <v>1저자 (연도)</v>
          </cell>
          <cell r="C3" t="str">
            <v>연구설계
(RCT, NRCT)</v>
          </cell>
          <cell r="D3" t="str">
            <v xml:space="preserve">Trial명(NCT no.)
(있는 경우)
예. </v>
          </cell>
          <cell r="E3" t="str">
            <v>연구국가</v>
          </cell>
          <cell r="F3" t="str">
            <v>참여기관
(1, 2 등)</v>
          </cell>
          <cell r="G3" t="str">
            <v>대상자 모집기간</v>
          </cell>
          <cell r="H3" t="str">
            <v>질환명</v>
          </cell>
          <cell r="I3" t="str">
            <v>상세 질환분류</v>
          </cell>
          <cell r="J3" t="str">
            <v>선택/배제기준</v>
          </cell>
          <cell r="K3"/>
          <cell r="L3"/>
          <cell r="M3"/>
          <cell r="N3"/>
          <cell r="O3"/>
          <cell r="P3"/>
          <cell r="Q3"/>
          <cell r="R3"/>
          <cell r="S3"/>
          <cell r="T3"/>
          <cell r="U3"/>
          <cell r="V3"/>
          <cell r="W3"/>
          <cell r="X3"/>
          <cell r="Y3"/>
          <cell r="Z3"/>
          <cell r="AA3" t="str">
            <v>중재군(I)</v>
          </cell>
          <cell r="AB3"/>
          <cell r="AC3"/>
          <cell r="AD3"/>
          <cell r="AE3"/>
          <cell r="AF3"/>
          <cell r="AG3" t="str">
            <v>대조군(C)</v>
          </cell>
          <cell r="AH3"/>
          <cell r="AI3"/>
          <cell r="AJ3"/>
          <cell r="AK3" t="str">
            <v>3군</v>
          </cell>
          <cell r="AL3"/>
          <cell r="AM3"/>
          <cell r="AN3" t="str">
            <v>추적관찰기간
(개월)</v>
          </cell>
          <cell r="AO3" t="str">
            <v>저자결론</v>
          </cell>
        </row>
        <row r="4">
          <cell r="A4"/>
          <cell r="B4"/>
          <cell r="C4"/>
          <cell r="D4"/>
          <cell r="E4"/>
          <cell r="F4"/>
          <cell r="G4"/>
          <cell r="H4"/>
          <cell r="I4" t="str">
            <v>급성, 아급성, 만성 등</v>
          </cell>
          <cell r="J4" t="str">
            <v>특이적인것 기재(예.  특정 도구 몇 점 이상인 사람만 선택,  진단일 기준 O개월내 선택 등)</v>
          </cell>
          <cell r="K4" t="str">
            <v>연구대상자 수</v>
          </cell>
          <cell r="L4"/>
          <cell r="M4"/>
          <cell r="N4"/>
          <cell r="O4"/>
          <cell r="P4" t="str">
            <v>탈락률(%)
전체(중재 vs. 대조)</v>
          </cell>
          <cell r="Q4" t="str">
            <v>평균연령 (세)
전체 평균, 또는 각 군별 평균</v>
          </cell>
          <cell r="R4" t="str">
            <v>기저특성</v>
          </cell>
          <cell r="S4"/>
          <cell r="T4"/>
          <cell r="U4"/>
          <cell r="V4"/>
          <cell r="W4"/>
          <cell r="X4"/>
          <cell r="Y4"/>
          <cell r="Z4"/>
          <cell r="AA4" t="str">
            <v>중재군</v>
          </cell>
          <cell r="AB4" t="str">
            <v>중재군 치료법수(로봇 단독=1, 로봇+물리치료=2, 로봇+물리치료+보토스=3 등)</v>
          </cell>
          <cell r="AC4"/>
          <cell r="AD4"/>
          <cell r="AE4"/>
          <cell r="AF4"/>
          <cell r="AG4" t="str">
            <v>대조군(C)</v>
          </cell>
          <cell r="AH4" t="str">
            <v>대조군 설명</v>
          </cell>
          <cell r="AI4" t="str">
            <v>대조군 기기</v>
          </cell>
          <cell r="AJ4"/>
          <cell r="AK4" t="str">
            <v>대조/중재군명</v>
          </cell>
          <cell r="AL4"/>
          <cell r="AM4"/>
          <cell r="AN4"/>
          <cell r="AO4"/>
        </row>
        <row r="5">
          <cell r="A5"/>
          <cell r="B5"/>
          <cell r="C5"/>
          <cell r="D5"/>
          <cell r="E5"/>
          <cell r="F5"/>
          <cell r="G5"/>
          <cell r="H5"/>
          <cell r="I5"/>
          <cell r="J5"/>
          <cell r="K5" t="str">
            <v>총</v>
          </cell>
          <cell r="L5" t="str">
            <v>비교군 수
(2군, 3군 등)</v>
          </cell>
          <cell r="M5" t="str">
            <v>중재군
(N명)</v>
          </cell>
          <cell r="N5" t="str">
            <v>대조군
(N명)</v>
          </cell>
          <cell r="O5" t="str">
            <v>3군일 경우
중재, 대조 여부(N)
예: 대조250명)</v>
          </cell>
          <cell r="P5"/>
          <cell r="Q5"/>
          <cell r="R5" t="str">
            <v>남성
(%)</v>
          </cell>
          <cell r="S5" t="str">
            <v>유병기간</v>
          </cell>
          <cell r="T5" t="str">
            <v>질환 타입</v>
          </cell>
          <cell r="U5" t="str">
            <v>장애 및 질환관련 지표명 1</v>
          </cell>
          <cell r="V5" t="str">
            <v>결과1</v>
          </cell>
          <cell r="W5" t="str">
            <v>장애 및 질환관련 지표명 2</v>
          </cell>
          <cell r="X5" t="str">
            <v>결과2</v>
          </cell>
          <cell r="Y5" t="str">
            <v>추가지표3</v>
          </cell>
          <cell r="Z5" t="str">
            <v>결과3</v>
          </cell>
          <cell r="AA5"/>
          <cell r="AB5"/>
          <cell r="AC5" t="str">
            <v>중재군기기분류</v>
          </cell>
          <cell r="AD5" t="str">
            <v>중재군기기명</v>
          </cell>
          <cell r="AE5" t="str">
            <v>중재기기 설명</v>
          </cell>
          <cell r="AF5" t="str">
            <v>중재군 프로그램
주당횟수, 회당 시간, 프로그램 기간</v>
          </cell>
          <cell r="AG5"/>
          <cell r="AH5"/>
          <cell r="AI5"/>
          <cell r="AJ5" t="str">
            <v>대조군 프로그램
주당횟수, 회당 시간, 프로그램 기간</v>
          </cell>
          <cell r="AK5"/>
          <cell r="AL5" t="str">
            <v>기기 및 기기분류*(중재군일경우)</v>
          </cell>
          <cell r="AM5" t="str">
            <v>프로그램
주당횟수, 회당 시간, 프로그램 기간</v>
          </cell>
          <cell r="AN5"/>
          <cell r="AO5"/>
        </row>
        <row r="6">
          <cell r="A6">
            <v>3430</v>
          </cell>
          <cell r="B6" t="str">
            <v>Ogino (2020)</v>
          </cell>
          <cell r="C6" t="str">
            <v>RCT</v>
          </cell>
          <cell r="D6" t="str">
            <v>UMIN000028042</v>
          </cell>
          <cell r="E6" t="str">
            <v>터키</v>
          </cell>
          <cell r="F6">
            <v>1</v>
          </cell>
          <cell r="G6" t="str">
            <v>2017. 9.11.~2019. 11.30.</v>
          </cell>
          <cell r="H6" t="str">
            <v>뇌졸중</v>
          </cell>
          <cell r="I6" t="str">
            <v>6개월 초과자는 만성으로 분류?</v>
          </cell>
          <cell r="J6" t="str">
            <v>ㆍ뇌졸중 6개월 초과 대상자
ㆍ20~80세
ㆍ물리치료사 도움없이 도움없이 트레드밀, 오버그라운드 보행이 가능한 환자
&lt;배제기준&gt;
ㆍ뇌졸중외 보행장애 동반질환자
ㆍ심한 경련(modified Ashworth scale &gt;2)
ㆍ하지 보톡스 치료를 한지 6개월 미만인 경우
ㆍMMSE 23점 미만</v>
          </cell>
          <cell r="K6">
            <v>20</v>
          </cell>
          <cell r="L6">
            <v>2</v>
          </cell>
          <cell r="M6">
            <v>9</v>
          </cell>
          <cell r="N6">
            <v>11</v>
          </cell>
          <cell r="O6"/>
          <cell r="P6" t="str">
            <v>10
(22.2 vs. 0)</v>
          </cell>
          <cell r="Q6" t="str">
            <v>ㆍ중재군 66.1 
ㆍ대조군 65.0</v>
          </cell>
          <cell r="R6">
            <v>78.94736842105263</v>
          </cell>
          <cell r="S6" t="str">
            <v>중재군 8년, 대조군 7.1년</v>
          </cell>
          <cell r="T6" t="str">
            <v>뇌졸중 종류 
ㆍ경색: 중재군  1, 대조군 4
ㆍ출혈: 중재군 7, 대조군 7</v>
          </cell>
          <cell r="U6" t="str">
            <v>Side of paresis (lt/rt)</v>
          </cell>
          <cell r="V6" t="str">
            <v>중재군 4/4, 대조군 3/8</v>
          </cell>
          <cell r="W6" t="str">
            <v>SIAS-L/E: Stroke Impairment Assessment Set-total lower limb motor score</v>
          </cell>
          <cell r="X6" t="str">
            <v>중재군 8.8, 대조군 8.1</v>
          </cell>
          <cell r="Y6"/>
          <cell r="Z6"/>
          <cell r="AA6" t="str">
            <v>로봇(GEAR, gait exercise assist robot)</v>
          </cell>
          <cell r="AB6">
            <v>1</v>
          </cell>
          <cell r="AC6">
            <v>1</v>
          </cell>
          <cell r="AD6" t="str">
            <v>Gait Exercise Assist Robot (GEAR)</v>
          </cell>
          <cell r="AE6" t="str">
            <v>ㆍ구성: wearable knee-ankle-foot orthosis robot, low floor treadmill, safety suspension device, robot body weight support device, monitor, control panel
ㆍ작동기능 : 무릅관절의 굴곡과 신전, 스윙, 체중부하 등을 제어가능하고 시각적 및 오디오 피드백 가능함</v>
          </cell>
          <cell r="AF6" t="str">
            <v>ㆍ5회/주
ㆍ1시간/회: 20분 상하지 ROM, 40분 GEAR
ㆍ4주 총 20세션</v>
          </cell>
          <cell r="AG6" t="str">
            <v>treadmill</v>
          </cell>
          <cell r="AH6" t="str">
            <v>첫 5분 워밍업: 최대속도의 50%속도로 운동, 이후 10초간 최대속도 유지 가능하면 최대속도를 다음 세션에 증가시킴</v>
          </cell>
          <cell r="AI6" t="str">
            <v>treadmill function of GEAR (without the wearable knee-ankle-foot orthosis robot, robot body weight support device or monitor for patient use).</v>
          </cell>
          <cell r="AJ6" t="str">
            <v>ㆍ5회/주
ㆍ1시간/회: 20분 상하지 ROM, 40분 트레드밀
ㆍ4주 총 20세션</v>
          </cell>
          <cell r="AK6"/>
          <cell r="AL6"/>
          <cell r="AM6"/>
          <cell r="AN6" t="str">
            <v>3개월</v>
          </cell>
          <cell r="AO6" t="str">
            <v>만성뇌졸중환자에서 로봇(GEAR)를 이용한 보행훈련이 러닝머신보다 보행능력향상에 더 효과적임</v>
          </cell>
        </row>
        <row r="7">
          <cell r="A7">
            <v>5076</v>
          </cell>
          <cell r="B7" t="str">
            <v>Sarhan (2014)</v>
          </cell>
          <cell r="C7" t="str">
            <v>RCT</v>
          </cell>
          <cell r="D7" t="str">
            <v>NR</v>
          </cell>
          <cell r="E7" t="str">
            <v>사우디아라비아</v>
          </cell>
          <cell r="F7" t="str">
            <v>NR</v>
          </cell>
          <cell r="G7" t="str">
            <v>NR</v>
          </cell>
          <cell r="H7" t="str">
            <v>뇌성마비</v>
          </cell>
          <cell r="I7"/>
          <cell r="J7" t="str">
            <v>&lt;선택기준&gt;
ㆍ경직성 양하지마비를 진단받은 뇌성마비 어린이
ㆍ하지근육을 최소한으로 자발적으로 조절할 수 있고, 걸을 수 있음
ㆍ물리치료사가 하지 자발적 조절능력을 판단
ㆍAshworth scale과 GMFCS(Gross Motor Function Classification System) 레벨3 혹은 4로 강직도가 약한 환자
ㆍ이전에 트레드밀 하지 훈련 받은적 없음
&lt;배제기준&gt;
ㆍ6개월내 보톡스 주사 받음
ㆍ지난 1년안에 수술받은적 있음
ㆍ해부학적으로 다리길이가 2cm차이남
ㆍ교정된 구축(contractures)
ㆍ뼈와 관절 기형
ㆍ뼈, 관절 불안전성(관절 탈구)
ㆍ이식형 주입 펌프를 이용한 baclofen 치료
ㆍ6개월 동안 깁스함
ㆍ약시, 청력 손실
ㆍ러닝머신 훈련할 수 없는 상태
ㆍ심혈관계 병력이 있는 경우</v>
          </cell>
          <cell r="K7">
            <v>12</v>
          </cell>
          <cell r="L7">
            <v>2</v>
          </cell>
          <cell r="M7">
            <v>6</v>
          </cell>
          <cell r="N7">
            <v>6</v>
          </cell>
          <cell r="O7"/>
          <cell r="P7" t="str">
            <v>NR</v>
          </cell>
          <cell r="Q7" t="str">
            <v>4.2세</v>
          </cell>
          <cell r="R7">
            <v>58.3</v>
          </cell>
          <cell r="S7" t="str">
            <v>NR</v>
          </cell>
          <cell r="T7" t="str">
            <v>경직성 양하지마비 뇌성마비로 신경학적 보행장애 있는 사람</v>
          </cell>
          <cell r="U7"/>
          <cell r="V7"/>
          <cell r="W7"/>
          <cell r="X7"/>
          <cell r="Y7"/>
          <cell r="Z7"/>
          <cell r="AA7" t="str">
            <v>로봇</v>
          </cell>
          <cell r="AB7">
            <v>1</v>
          </cell>
          <cell r="AC7">
            <v>1</v>
          </cell>
          <cell r="AD7" t="str">
            <v>Lokomat® Pro Version 4</v>
          </cell>
          <cell r="AE7" t="str">
            <v>평균 속도: 0.55m/s, 최소한의 body-weight support</v>
          </cell>
          <cell r="AF7" t="str">
            <v>3회/주, 30-40분, 10주간 실시
2개다른 트레트밀 보행 프로그램</v>
          </cell>
          <cell r="AG7" t="str">
            <v>일반재활치료(Manual treadmill therapy)</v>
          </cell>
          <cell r="AH7"/>
          <cell r="AI7"/>
          <cell r="AJ7" t="str">
            <v>3회/주, 30-40분, 10주간 실시</v>
          </cell>
          <cell r="AK7"/>
          <cell r="AL7"/>
          <cell r="AM7"/>
          <cell r="AN7"/>
          <cell r="AO7" t="str">
            <v>5세이하 뇌성마비 어린이들에게 운동기능, 보행가능성을 높일 수 있음</v>
          </cell>
        </row>
        <row r="8">
          <cell r="A8">
            <v>4603</v>
          </cell>
          <cell r="B8" t="str">
            <v>Smania (2011)</v>
          </cell>
          <cell r="C8" t="str">
            <v>RCT</v>
          </cell>
          <cell r="D8" t="str">
            <v>NR</v>
          </cell>
          <cell r="E8" t="str">
            <v>이탈리아</v>
          </cell>
          <cell r="F8">
            <v>1</v>
          </cell>
          <cell r="G8" t="str">
            <v>2009.1~2009.10</v>
          </cell>
          <cell r="H8" t="str">
            <v>뇌성마비</v>
          </cell>
          <cell r="I8"/>
          <cell r="J8" t="str">
            <v>&lt;선택기준&gt;
ㆍ양측 하지(양측 혹은 완전마비) 뇌성마비
ㆍ10-18세
ㆍGMFCS 레벨 2-4
ㆍ스스로 걸을 수 있거나 보조기구를 이용해 적어도 10m 이동
ㆍ도움없이 앉는 자세 유지
ㆍ재활 프로그램에 참여
&lt;배제기준&gt;
ㆍModified Ashworth Scale로 본 하지경직도 2이상
ㆍ심각한 하지 구축, 심혈관계 질환
ㆍ정형외과 수술 혹은 신경 수술을 12개월 내 받은 사람
ㆍ중재 시술 6개월 전에 보톡스 주사 받은사람</v>
          </cell>
          <cell r="K8">
            <v>18</v>
          </cell>
          <cell r="L8">
            <v>2</v>
          </cell>
          <cell r="M8">
            <v>9</v>
          </cell>
          <cell r="N8">
            <v>9</v>
          </cell>
          <cell r="O8"/>
          <cell r="P8">
            <v>0</v>
          </cell>
          <cell r="Q8" t="str">
            <v>중재군(13세) 
대조군(12세)</v>
          </cell>
          <cell r="R8">
            <v>55.5</v>
          </cell>
          <cell r="S8" t="str">
            <v>NR</v>
          </cell>
          <cell r="T8"/>
          <cell r="U8" t="str">
            <v xml:space="preserve">완전경직마비 vs 양측경직마비
</v>
          </cell>
          <cell r="V8" t="str">
            <v>-중재군 4 vs 5
-대조군 3 vs 6</v>
          </cell>
          <cell r="W8" t="str">
            <v>GMFCS</v>
          </cell>
          <cell r="X8" t="str">
            <v>-중재군 I: 3, II:2, IV:4
-대조군 I:3, III:3, IV:3</v>
          </cell>
          <cell r="Y8"/>
          <cell r="Z8"/>
          <cell r="AA8" t="str">
            <v>로봇</v>
          </cell>
          <cell r="AB8">
            <v>1</v>
          </cell>
          <cell r="AC8">
            <v>2</v>
          </cell>
          <cell r="AD8" t="str">
            <v>Gangtrainer GT I</v>
          </cell>
          <cell r="AE8" t="str">
            <v>속도는 진행될수록 빠르게 , body-weight support는 30%에서 0%까지 감소시킴</v>
          </cell>
          <cell r="AF8" t="str">
            <v>30분간 반복적으로 운동훈련하고, 10분은 수동적 관절 움직이기와 스트레칭(물리치료사)
-주5회, 2주간, 총 10회실시</v>
          </cell>
          <cell r="AG8" t="str">
            <v>일반재활치료</v>
          </cell>
          <cell r="AH8" t="str">
            <v>3개 세트로 운동
1) 수동 관절 움직이기, 스트레칭
2) 레그프레스 운동 , 앉았다 일어나기,등 스트레칭 운동
3) 균형 및 걷기 운동</v>
          </cell>
          <cell r="AI8"/>
          <cell r="AJ8" t="str">
            <v>1) 10분
2) 15분
3) 15분</v>
          </cell>
          <cell r="AK8"/>
          <cell r="AL8"/>
          <cell r="AM8"/>
          <cell r="AN8" t="str">
            <v>1개월</v>
          </cell>
          <cell r="AO8" t="str">
            <v>중재군에서 10m걷기, 6분걷기, 엉덩이 kinematics, 보행속도, 보행길이 모두 1개월 추적관찰 평가에서 유의하게 개선됨
대조군에서는 유의하게 개선된 변화가 없었음</v>
          </cell>
        </row>
        <row r="9">
          <cell r="A9">
            <v>3600</v>
          </cell>
          <cell r="B9" t="str">
            <v>Gharib (2011)</v>
          </cell>
          <cell r="C9" t="str">
            <v>RCT</v>
          </cell>
          <cell r="D9" t="str">
            <v>NR</v>
          </cell>
          <cell r="E9" t="str">
            <v>이집트</v>
          </cell>
          <cell r="F9">
            <v>1</v>
          </cell>
          <cell r="G9" t="str">
            <v>NR</v>
          </cell>
          <cell r="H9" t="str">
            <v>뇌성마비</v>
          </cell>
          <cell r="I9"/>
          <cell r="J9" t="str">
            <v>&lt;선택기준&gt;
ㆍ10-13세
ㆍ경련성편측뇌성마비
ㆍ중간정도의 하지강직도(modified Ashworth Scale 2미만)
ㆍGMFCS 레벨2
&lt;배제기준&gt;
ㆍ참여대상의 부모들이 6개월 이전에 골절, 염좌, 하지가 다친적 있다고 보고한 경우
ㆍ12개월 이내 신경학적 혹은 정형외과 수술 받은 경우
ㆍ연구참여 6개월 이내 보톡스 주사 맞은 경우
ㆍ운동으로인해 천식, 선천성 심장병 발생가능성 있는 경우
ㆍ공격적 혹은 자해 행동
ㆍ인지장애(간단한 명령 이해못하고 테스트나 훈련중 지시를 따라올수 없는 경우)
ㆍ조절되지 않는 발작질환</v>
          </cell>
          <cell r="K9">
            <v>30</v>
          </cell>
          <cell r="L9">
            <v>2</v>
          </cell>
          <cell r="M9">
            <v>15</v>
          </cell>
          <cell r="N9">
            <v>15</v>
          </cell>
          <cell r="O9"/>
          <cell r="P9">
            <v>0</v>
          </cell>
          <cell r="Q9" t="str">
            <v>전체 11.55
(중재군 11.87세, 비교군 11.23세)</v>
          </cell>
          <cell r="R9">
            <v>0.53300000000000003</v>
          </cell>
          <cell r="S9" t="str">
            <v>NR</v>
          </cell>
          <cell r="T9"/>
          <cell r="U9" t="str">
            <v>GMFCS</v>
          </cell>
          <cell r="V9" t="str">
            <v xml:space="preserve">
-중재군: 2
-비교군: 2</v>
          </cell>
          <cell r="W9" t="str">
            <v>Modified Ashowrth scale</v>
          </cell>
          <cell r="X9" t="str">
            <v>-중재군: 1.2
-비교군: 1.3</v>
          </cell>
          <cell r="Y9" t="str">
            <v>Affected side</v>
          </cell>
          <cell r="Z9" t="str">
            <v>-중재군(R/L): 9:6
-대조군(R/L): 8:7</v>
          </cell>
          <cell r="AA9" t="str">
            <v>로봇+일반재활치료</v>
          </cell>
          <cell r="AB9">
            <v>2</v>
          </cell>
          <cell r="AC9">
            <v>1</v>
          </cell>
          <cell r="AD9" t="str">
            <v>Biodex Gait Trainer 2 TM</v>
          </cell>
          <cell r="AE9" t="str">
            <v>-시각, 청각 피드백가능
-트레드밀+조절데크(모니터+운동기록)
-운동기록: 걸음길이, 걷기속도, 오른쪽-왼쪽 시간(걸음 균형) 측정
-시각 피드백으로 발모양 화면에 표시되고 타겟박스에 발걸음이 표시됨
-청각 피드백은 타겟 박스에 나타나는 것과 동일하게 소리가 남</v>
          </cell>
          <cell r="AF9" t="str">
            <v>30분간 기존 물리치료(주3회, 3개월)
+ 60분 휴식+로봇 보행치료(1세션 15분, 주3회, 3개월)</v>
          </cell>
          <cell r="AG9" t="str">
            <v>일반재활치료</v>
          </cell>
          <cell r="AH9"/>
          <cell r="AI9" t="str">
            <v>스트레칭 운동 -&gt; 마비된 쪽 굳은 근육을 유연성 회복하기 위함
균형 및 보행 운동</v>
          </cell>
          <cell r="AJ9" t="str">
            <v>30분간 기존 물리치료(주3회, 3개월)</v>
          </cell>
          <cell r="AK9"/>
          <cell r="AL9"/>
          <cell r="AM9"/>
          <cell r="AN9"/>
          <cell r="AO9" t="str">
            <v>보행훈련로봇(gait trainer)와 일반물리치료는 경직성편측 뇌성마비 환자의 보행을 향상시킬 수 있음</v>
          </cell>
        </row>
        <row r="10">
          <cell r="A10">
            <v>5004</v>
          </cell>
          <cell r="B10" t="str">
            <v>Ammann-Reiffer (2020)</v>
          </cell>
          <cell r="C10" t="str">
            <v>RCT</v>
          </cell>
          <cell r="D10" t="str">
            <v>NCT00887848</v>
          </cell>
          <cell r="E10" t="str">
            <v>스위스</v>
          </cell>
          <cell r="F10">
            <v>2</v>
          </cell>
          <cell r="G10" t="str">
            <v>NR</v>
          </cell>
          <cell r="H10" t="str">
            <v>뇌성마비</v>
          </cell>
          <cell r="I10"/>
          <cell r="J10" t="str">
            <v>&lt;선택기준&gt;
ㆍ6-18세
ㆍGMFCS II-IV
ㆍ보조기(walking aids)유무에 상관없이 최소 14m걸을 수 있음
ㆍ안내를 이해하고, 통증이나 불편감 보고할수 있는 의사소통 능력
&lt;배제사유&gt;
ㆍ6개월 이내에 하지 혹은 몸통에 신경학적 혹은 정형외과 수술을 받은적이 있음
ㆍ6개월 이내에 다른 Lokomat 트레이닝을 받은적 있음
ㆍ연구에 참여하기 4주전 혹은 연구기간 동안에 약물치료를 해야하는 변화가 생긴사람
ㆍLokomat 제조사 매뉴얼 배제사유에 해당하는 사람</v>
          </cell>
          <cell r="K10">
            <v>16</v>
          </cell>
          <cell r="L10">
            <v>2</v>
          </cell>
          <cell r="M10">
            <v>8</v>
          </cell>
          <cell r="N10">
            <v>8</v>
          </cell>
          <cell r="O10"/>
          <cell r="P10">
            <v>0</v>
          </cell>
          <cell r="Q10" t="str">
            <v>전체 11.3세</v>
          </cell>
          <cell r="R10">
            <v>0.81200000000000006</v>
          </cell>
          <cell r="S10" t="str">
            <v>NR</v>
          </cell>
          <cell r="T10"/>
          <cell r="U10" t="str">
            <v>GMFCS</v>
          </cell>
          <cell r="V10" t="str">
            <v>-TC(로봇먼저)군: II:5, III:2, IV:1
-CTC(물리치료먼저)군: II:4명, III:3명, IV:1명</v>
          </cell>
          <cell r="W10"/>
          <cell r="X10"/>
          <cell r="Y10"/>
          <cell r="Z10"/>
          <cell r="AA10" t="str">
            <v>로봇(RAGT)</v>
          </cell>
          <cell r="AB10">
            <v>1</v>
          </cell>
          <cell r="AC10">
            <v>1</v>
          </cell>
          <cell r="AD10" t="str">
            <v>Lokomat</v>
          </cell>
          <cell r="AE10"/>
          <cell r="AF10" t="str">
            <v>11주에 평가
최대 45분 소요
3세션/주, 5주간실시</v>
          </cell>
          <cell r="AG10" t="str">
            <v>일반재활치료</v>
          </cell>
          <cell r="AH10"/>
          <cell r="AI10"/>
          <cell r="AJ10" t="str">
            <v xml:space="preserve">16주에 평가
1세션에 30-45분 소요
5주간 실시, </v>
          </cell>
          <cell r="AK10"/>
          <cell r="AL10"/>
          <cell r="AM10"/>
          <cell r="AN10" t="str">
            <v>5주</v>
          </cell>
          <cell r="AO10" t="str">
            <v xml:space="preserve">RAGT 하나의 중재만으로는 걷기 능력을 향상시키는데 효과적이지 않았음.
전체적으로 치료하는 접근이 필요함 </v>
          </cell>
        </row>
        <row r="11">
          <cell r="A11">
            <v>6760</v>
          </cell>
          <cell r="B11" t="str">
            <v>Beretta (2018)</v>
          </cell>
          <cell r="C11" t="str">
            <v>NRCT</v>
          </cell>
          <cell r="D11" t="str">
            <v>NR</v>
          </cell>
          <cell r="E11" t="str">
            <v>이탈리아</v>
          </cell>
          <cell r="F11">
            <v>1</v>
          </cell>
          <cell r="G11" t="str">
            <v>2013.1~2015.12</v>
          </cell>
          <cell r="H11" t="str">
            <v>뇌손상_소아청소년</v>
          </cell>
          <cell r="I11"/>
          <cell r="J11" t="str">
            <v>&lt;선택기준&gt;
ㆍ편측마비로 2-18세
ㆍ대퇴골 길이 23cm이상
ㆍ통증, 불편정도를 발할 수 있고, 간단한 지시를 따를 수 있음
&lt;배제기준&gt;
ㆍ보톡스6개월 이내 맞은적 있음
ㆍ근육긴장을 풀기위한 약물복용
ㆍ이전에 정형외과 수술을 받은적 있음 
ㆍ심각한 하지 골절, 구축, 골불안전, 골다공증 등
ㆍ이전 수술로 온몸의 부작용
ㆍ심각한 뼈성장 지연
ㆍ하지의 치료되지 않은 피부병변
ㆍ혈전 질환
ㆍ심혈관계 불안정
ㆍ급성 혹은 진행성 신경계 질환
ㆍ과격하거나 자해 행동</v>
          </cell>
          <cell r="K11">
            <v>41</v>
          </cell>
          <cell r="L11">
            <v>2</v>
          </cell>
          <cell r="M11">
            <v>29</v>
          </cell>
          <cell r="N11">
            <v>12</v>
          </cell>
          <cell r="O11"/>
          <cell r="P11"/>
          <cell r="Q11" t="str">
            <v>중재군(11.2세)
대조군(11.9세)</v>
          </cell>
          <cell r="R11" t="str">
            <v>중재군 62%
대조군 58.3%</v>
          </cell>
          <cell r="S11"/>
          <cell r="T11"/>
          <cell r="U11"/>
          <cell r="V11"/>
          <cell r="W11"/>
          <cell r="X11"/>
          <cell r="Y11"/>
          <cell r="Z11"/>
          <cell r="AA11" t="str">
            <v>로봇+물리치료</v>
          </cell>
          <cell r="AB11">
            <v>2</v>
          </cell>
          <cell r="AC11">
            <v>1</v>
          </cell>
          <cell r="AD11" t="str">
            <v>Lokomat</v>
          </cell>
          <cell r="AE11"/>
          <cell r="AF11" t="str">
            <v xml:space="preserve">20세션(로봇)+20세션(물리)
주5회, 4주간 실시
각 세션별 45분 </v>
          </cell>
          <cell r="AG11" t="str">
            <v>물리치료</v>
          </cell>
          <cell r="AH11"/>
          <cell r="AI11"/>
          <cell r="AJ11" t="str">
            <v>40세션
하루2회, 주5회, 4주간 실시
각 세션별 45분</v>
          </cell>
          <cell r="AK11"/>
          <cell r="AL11"/>
          <cell r="AM11"/>
          <cell r="AN11"/>
          <cell r="AO11"/>
        </row>
        <row r="12">
          <cell r="A12">
            <v>6581</v>
          </cell>
          <cell r="B12" t="str">
            <v>Galli (2016)</v>
          </cell>
          <cell r="C12" t="str">
            <v>RCT</v>
          </cell>
          <cell r="D12" t="str">
            <v>NR</v>
          </cell>
          <cell r="E12" t="str">
            <v>이탈리아</v>
          </cell>
          <cell r="F12">
            <v>1</v>
          </cell>
          <cell r="G12" t="str">
            <v>NR</v>
          </cell>
          <cell r="H12" t="str">
            <v>파킨슨</v>
          </cell>
          <cell r="I12"/>
          <cell r="J12" t="str">
            <v>&lt;선택기준&gt;
ㆍUK Brain Bank 기준에 따라 특발성 파킨슨병 진단받았고, 다른 특별한 신경학적 혹은 정형외과적 문제가 없음
ㆍ18-90세
ㆍ걸을수 있고, 보조가 필요가 없거나 혹은 약간의 도움을 받아 25피트를 걸을 수 있음
&lt;배제기준&gt;
ㆍ연구 안내를 이해하지 못함
ㆍ휠체어를 탐
ㆍ만성 혹은 진행성 알코올 혹은 약물 중독, 우울증, 불안 또는 정신적문제로 도구사용하거나 테스트할때 간섭될 경우 
ㆍ비전형적 파킨슨적 증후군 진단
ㆍ뇌심부전기자극술 삽입</v>
          </cell>
          <cell r="K12">
            <v>50</v>
          </cell>
          <cell r="L12">
            <v>2</v>
          </cell>
          <cell r="M12">
            <v>25</v>
          </cell>
          <cell r="N12">
            <v>25</v>
          </cell>
          <cell r="O12"/>
          <cell r="P12">
            <v>0</v>
          </cell>
          <cell r="Q12" t="str">
            <v>중재군 68.8세
대조군 66.4세</v>
          </cell>
          <cell r="R12" t="str">
            <v>중재군 56%
대조군 
48%</v>
          </cell>
          <cell r="S12" t="str">
            <v>중재군 9.9년
대조군 8.1년</v>
          </cell>
          <cell r="T12"/>
          <cell r="U12" t="str">
            <v>UPDRS III mean score</v>
          </cell>
          <cell r="V12" t="str">
            <v xml:space="preserve">중재군
T0: 37.2, T1: 32.9
대조군
T0: 47.2, T1: 39.4
</v>
          </cell>
          <cell r="W12" t="str">
            <v>Hoehn &amp; Yahr stage
(range)</v>
          </cell>
          <cell r="X12" t="str">
            <v>중재군: 1.5-3
대조군: 2-4</v>
          </cell>
          <cell r="Y12" t="str">
            <v>Levodopa equivalent dose(mg)</v>
          </cell>
          <cell r="Z12" t="str">
            <v>중재군: 650.8
대조군: 781.8</v>
          </cell>
          <cell r="AA12" t="str">
            <v>로봇</v>
          </cell>
          <cell r="AB12">
            <v>1</v>
          </cell>
          <cell r="AC12">
            <v>2</v>
          </cell>
          <cell r="AD12" t="str">
            <v>G-EO system</v>
          </cell>
          <cell r="AE12"/>
          <cell r="AF12" t="str">
            <v>20세션
주5회, 4주간 실시
45분간실시</v>
          </cell>
          <cell r="AG12" t="str">
            <v>기존재활(intensive treadmill therapy)
-Gait trainer 3(Biodex medical systen)</v>
          </cell>
          <cell r="AH12"/>
          <cell r="AI12"/>
          <cell r="AJ12" t="str">
            <v xml:space="preserve">20세션
주5회, 4주간 실시
</v>
          </cell>
          <cell r="AK12"/>
          <cell r="AL12"/>
          <cell r="AM12"/>
          <cell r="AN12"/>
          <cell r="AO12" t="str">
            <v>로봇 재활치료가 끝난 직후 GVSs(Gait Variable scores)지표가 통계적으로 유의하게 향상되었고, 집중 트레드밀 치료를 한 그룹에서는 통계적으로 유의하게 개선된 지표가 없었음. 중간정도의 파킨슨 질환을 가진 사람들에게 로봇재활치료가 효과적인 보행치료가 될것으로 생각됨</v>
          </cell>
        </row>
        <row r="13">
          <cell r="A13">
            <v>424</v>
          </cell>
          <cell r="B13" t="str">
            <v>Furnari (2017)</v>
          </cell>
          <cell r="C13" t="str">
            <v>RCT</v>
          </cell>
          <cell r="D13" t="str">
            <v>NCT02164162</v>
          </cell>
          <cell r="E13" t="str">
            <v>이탈리아</v>
          </cell>
          <cell r="F13">
            <v>1</v>
          </cell>
          <cell r="G13" t="str">
            <v>NR</v>
          </cell>
          <cell r="H13" t="str">
            <v>파킨슨</v>
          </cell>
          <cell r="I13"/>
          <cell r="J13" t="str">
            <v xml:space="preserve">&lt;선택기준&gt;
ㆍHoehn and Yahr stage 2-3
ㆍ지난 3개월간 약물치료시 안정
ㆍ지난 3개월간 다른 연구에서 재활치료 받은적 없음
ㆍMini Mental State Examination Score(MMSE) 23이상
ㆍ보조기나 도움없이 독립적으로 걸을 수 있음
&lt;배제기준&gt;
ㆍ근골격계 질환, 심각한 골관절염, 말초신경병증 혹은 이전 하지관절치환술 등으로 보행에 문제가 있는 상태
ㆍ심혈관계질환(4주이내 심근경색이나 조절안되는 고혈압으로 혈압이 118/110이상인사람)
ㆍ기립성 저혈압
ㆍ몸무게 100kg 이상
ㆍ호흡기 질환
ㆍ교정되지 않는 시각장애, 심각한 이상증 혹은 통제되지 않은 'on-off'단계
</v>
          </cell>
          <cell r="K13">
            <v>38</v>
          </cell>
          <cell r="L13">
            <v>2</v>
          </cell>
          <cell r="M13">
            <v>19</v>
          </cell>
          <cell r="N13">
            <v>19</v>
          </cell>
          <cell r="O13"/>
          <cell r="P13" t="str">
            <v>NR</v>
          </cell>
          <cell r="Q13" t="str">
            <v>전체: 77.6세
중재군: 7.15세
대조군: 77.7세</v>
          </cell>
          <cell r="R13" t="str">
            <v>전체 56.3%
중재군 58%
대조군 52.7%</v>
          </cell>
          <cell r="S13"/>
          <cell r="U13" t="str">
            <v>HY staging scale</v>
          </cell>
          <cell r="V13" t="str">
            <v>전체: 2.6
중재군: 3.1
대조군: 2.2</v>
          </cell>
          <cell r="W13"/>
          <cell r="X13"/>
          <cell r="Y13"/>
          <cell r="Z13"/>
          <cell r="AA13" t="str">
            <v>Robotic-assisted gait training+conventional exercise program</v>
          </cell>
          <cell r="AB13">
            <v>2</v>
          </cell>
          <cell r="AC13">
            <v>1</v>
          </cell>
          <cell r="AD13" t="str">
            <v>Lokomat</v>
          </cell>
          <cell r="AE13"/>
          <cell r="AF13" t="str">
            <v>12세션 실시
주3회 4주실시</v>
          </cell>
          <cell r="AG13" t="str">
            <v>Conventional gait training+conventional exercise program</v>
          </cell>
          <cell r="AH13"/>
          <cell r="AI13"/>
          <cell r="AJ13" t="str">
            <v>주6회, 4주간 1시간 실시</v>
          </cell>
          <cell r="AK13"/>
          <cell r="AL13"/>
          <cell r="AM13"/>
          <cell r="AN13" t="str">
            <v>12주</v>
          </cell>
          <cell r="AO13"/>
        </row>
        <row r="14">
          <cell r="A14">
            <v>6331</v>
          </cell>
          <cell r="B14" t="str">
            <v>Clerici (2017)</v>
          </cell>
          <cell r="C14" t="str">
            <v>RCT</v>
          </cell>
          <cell r="D14" t="str">
            <v>NCT02109393</v>
          </cell>
          <cell r="E14" t="str">
            <v>이탈리아</v>
          </cell>
          <cell r="F14">
            <v>1</v>
          </cell>
          <cell r="G14" t="str">
            <v>2014.4~2015.12</v>
          </cell>
          <cell r="H14" t="str">
            <v>파킨슨(진행성 핵상 마비, Progressive supranuclear palsy(PSP))</v>
          </cell>
          <cell r="I14"/>
          <cell r="J14" t="str">
            <v>&lt;선택기준&gt;
ㆍNINDS-SPSP 국제기준에 따라 PSP로 진단
ㆍ도움없이 6m 걷기 가능
ㆍ입원 1개월 하면서 도파민성 약제사용에 안정적
&lt;배제기준&gt;
ㆍ다른 신경학적 혹은 정형외과적 질환 없음
ㆍ골관절염, 골다공증, 피부병변이나 기타 압력 상처가 없음
ㆍ몸무게 135kg 이상
ㆍ호흡기 질환 혹은 심혈관계 질환 있음</v>
          </cell>
          <cell r="K14">
            <v>24</v>
          </cell>
          <cell r="L14">
            <v>2</v>
          </cell>
          <cell r="M14">
            <v>12</v>
          </cell>
          <cell r="N14">
            <v>12</v>
          </cell>
          <cell r="O14"/>
          <cell r="P14">
            <v>0</v>
          </cell>
          <cell r="Q14" t="str">
            <v>중재군 69.9세
대조군 72.5세</v>
          </cell>
          <cell r="R14" t="str">
            <v>중재군 41%
대조군 58%</v>
          </cell>
          <cell r="S14" t="str">
            <v>중재군 4.1년
대조군 4.0년</v>
          </cell>
          <cell r="T14"/>
          <cell r="U14"/>
          <cell r="V14"/>
          <cell r="W14"/>
          <cell r="X14"/>
          <cell r="Y14"/>
          <cell r="Z14"/>
          <cell r="AA14" t="str">
            <v>로봇+MIRT</v>
          </cell>
          <cell r="AB14">
            <v>2</v>
          </cell>
          <cell r="AC14">
            <v>1</v>
          </cell>
          <cell r="AD14" t="str">
            <v>Lokomat</v>
          </cell>
          <cell r="AE14"/>
          <cell r="AF14" t="str">
            <v>주 5회, 4주간 실시
20분간 진행</v>
          </cell>
          <cell r="AG14" t="str">
            <v>Multidisciplinary Intensive Rehabilitation Treatment (MIRT)</v>
          </cell>
          <cell r="AH14"/>
          <cell r="AI14"/>
          <cell r="AJ14" t="str">
            <v>주5회, 4주간 실시
20분간 실시</v>
          </cell>
          <cell r="AK14"/>
          <cell r="AL14"/>
          <cell r="AM14"/>
          <cell r="AN14"/>
          <cell r="AO14" t="str">
            <v>PSP 환자가 Lokomat을 추가한 트레드밀 치료는 MIRT단독으로 했을때랑 비교하여 더 향상되진 않았음</v>
          </cell>
        </row>
        <row r="15">
          <cell r="A15">
            <v>98</v>
          </cell>
          <cell r="B15" t="str">
            <v>Capecci (2019)</v>
          </cell>
          <cell r="C15" t="str">
            <v>RCT</v>
          </cell>
          <cell r="D15" t="str">
            <v>NCT01668407</v>
          </cell>
          <cell r="E15" t="str">
            <v>이탈리아</v>
          </cell>
          <cell r="F15">
            <v>3</v>
          </cell>
          <cell r="G15" t="str">
            <v>NR</v>
          </cell>
          <cell r="H15" t="str">
            <v>파킨슨</v>
          </cell>
          <cell r="I15"/>
          <cell r="J15" t="str">
            <v>&lt;선택기준&gt;
ㆍUK Brain Bank 기준에 따라 파킨슨병 진단
ㆍHoehn and Yahr stage 2이상
ㆍ50-80세
ㆍ20분간 제대로 서있을 수 있음(독립적/도움)
ㆍ보행불편관련 질환을 가짐
ㆍ10m를 독립적/도움받으며 걸을 수 있음
ㆍ연구참여전에 약물복용했을때 안정적
ㆍ동의서 작성
&lt;배제기준&gt;
ㆍ연구지시 이해할 수 없음
ㆍ인지 장애(MMSE&lt;24)
ㆍ알코올 혹은 약물 중독, 우울증, 불안, 정신적 간섭있을 경우
ㆍ뇌수술 력
ㆍ심혈관계 질환 혹은 폐질환으로 훈련에 영향 있을때
ㆍ다른 연구에 6개월 이전에 참여 한 경우</v>
          </cell>
          <cell r="K15">
            <v>96</v>
          </cell>
          <cell r="L15">
            <v>2</v>
          </cell>
          <cell r="M15">
            <v>48</v>
          </cell>
          <cell r="N15">
            <v>48</v>
          </cell>
          <cell r="O15"/>
          <cell r="P15" t="str">
            <v>전체 12.7%
중재군 20%
대조군 4%</v>
          </cell>
          <cell r="Q15" t="str">
            <v>전체 67.6세
중재군 68.1세
대조군 67.0세</v>
          </cell>
          <cell r="R15" t="str">
            <v>전체 47%
중재군 71%
대조군76%</v>
          </cell>
          <cell r="S15" t="str">
            <v>전체: 8.9년
중재군:8.9년
대조군: 8.9년</v>
          </cell>
          <cell r="T15"/>
          <cell r="U15" t="str">
            <v>Hoehn and Yahr(median,range)</v>
          </cell>
          <cell r="V15" t="str">
            <v>전체: 3(2-4)
중재군: 3(2-4)
대조군: 3(2-4)</v>
          </cell>
          <cell r="W15"/>
          <cell r="X15"/>
          <cell r="Y15"/>
          <cell r="Z15"/>
          <cell r="AA15" t="str">
            <v>RAGT + 일부 body weight support (BWS)</v>
          </cell>
          <cell r="AB15">
            <v>2</v>
          </cell>
          <cell r="AC15">
            <v>2</v>
          </cell>
          <cell r="AD15" t="str">
            <v>G-EO system</v>
          </cell>
          <cell r="AE15" t="str">
            <v>BWS 30-40%, 속도 1.5km/h로 시작
최대 BWS 20%까지 내리고, 속도는 2.2-2.5km/h로 올림</v>
          </cell>
          <cell r="AF15" t="str">
            <v>20세션
주5회, 4주간 실시
45분간실시</v>
          </cell>
          <cell r="AG15" t="str">
            <v>Treadmill training</v>
          </cell>
          <cell r="AH15" t="str">
            <v>0.8km/h~1km/h로 세팅하고 2km/h넘지않게함</v>
          </cell>
          <cell r="AI15"/>
          <cell r="AJ15" t="str">
            <v>20세션
주5회, 4주간 실시
45분간실시</v>
          </cell>
          <cell r="AK15"/>
          <cell r="AL15"/>
          <cell r="AM15"/>
          <cell r="AN15"/>
          <cell r="AO15" t="str">
            <v>반복적인 집중 보행 치료는 보행 속도를 증가시키는데 효과적임</v>
          </cell>
        </row>
        <row r="16">
          <cell r="A16">
            <v>1060</v>
          </cell>
          <cell r="B16" t="str">
            <v>Esquenazi (2013)</v>
          </cell>
          <cell r="C16" t="str">
            <v>RCT</v>
          </cell>
          <cell r="D16" t="str">
            <v>NR</v>
          </cell>
          <cell r="E16" t="str">
            <v>미국</v>
          </cell>
          <cell r="F16" t="str">
            <v>NR</v>
          </cell>
          <cell r="G16" t="str">
            <v>2009.2~2.011.2</v>
          </cell>
          <cell r="H16" t="str">
            <v>외상성 뇌손상</v>
          </cell>
          <cell r="I16"/>
          <cell r="J16" t="str">
            <v>&lt;선택기준&gt;
ㆍ유산소 운동을 견딜수 있는 만큼 심폐상태와 의학적 안정성을 가짐
&lt;배제기준&gt;
ㆍNR</v>
          </cell>
          <cell r="K16">
            <v>16</v>
          </cell>
          <cell r="L16">
            <v>2</v>
          </cell>
          <cell r="M16">
            <v>8</v>
          </cell>
          <cell r="N16">
            <v>8</v>
          </cell>
          <cell r="O16"/>
          <cell r="P16">
            <v>6.25E-2</v>
          </cell>
          <cell r="Q16" t="str">
            <v>중재군37.1세
대조군41.9세</v>
          </cell>
          <cell r="R16" t="str">
            <v>중재군37.5%
대조군 50%</v>
          </cell>
          <cell r="S16" t="str">
            <v>중재군 140.3개월
대조군 150.4개월</v>
          </cell>
          <cell r="T16" t="str">
            <v>중재군(8)
둔상:2, 자동차사고:6
대조군(8)
둔상:1, 자동차사고 :7</v>
          </cell>
          <cell r="U16"/>
          <cell r="V16"/>
          <cell r="W16"/>
          <cell r="X16"/>
          <cell r="Y16"/>
          <cell r="Z16"/>
          <cell r="AA16" t="str">
            <v>Robotic-Assisted treadmill therapy(RATT)</v>
          </cell>
          <cell r="AB16">
            <v>1</v>
          </cell>
          <cell r="AC16">
            <v>1</v>
          </cell>
          <cell r="AD16" t="str">
            <v>Lokomat</v>
          </cell>
          <cell r="AF16" t="str">
            <v>18세션
일반적으로 주3회,6-8주 시행
45분실시</v>
          </cell>
          <cell r="AG16" t="str">
            <v>Manually Assisted Locomotor Therapy(MATT)</v>
          </cell>
          <cell r="AH16"/>
          <cell r="AI16"/>
          <cell r="AJ16" t="str">
            <v>18세션
일반적으로 주3회,6-8주 시행
45분실시</v>
          </cell>
          <cell r="AK16"/>
          <cell r="AL16"/>
          <cell r="AM16"/>
          <cell r="AN16"/>
          <cell r="AO16" t="str">
            <v>로봇치료(RATT)에 대한 보행(걸임 길이)의 대칭성이 크게 향상되고,보행속도, 내구도(endurance), SIS의 개선과 관련해서는 일반중재(MATT)와 유의한 차이가 없었음</v>
          </cell>
        </row>
        <row r="17">
          <cell r="A17">
            <v>10</v>
          </cell>
          <cell r="B17" t="str">
            <v>Esclarin-Ruz (2014)</v>
          </cell>
          <cell r="C17" t="str">
            <v>RCT</v>
          </cell>
          <cell r="D17" t="str">
            <v>NR</v>
          </cell>
          <cell r="E17" t="str">
            <v>스페인</v>
          </cell>
          <cell r="F17" t="str">
            <v>NR</v>
          </cell>
          <cell r="G17" t="str">
            <v>2007.11~2010.12</v>
          </cell>
          <cell r="H17" t="str">
            <v>하지 운동장애</v>
          </cell>
          <cell r="I17"/>
          <cell r="J17" t="str">
            <v>&lt;선택기준&gt;
ㆍSCI C2-T11면서, UMN Finding으로 ASIA C, D 등급
ㆍSCI T12-L3면서, LMN Finding으로 ASIA C,D 등급
ㆍ외상성, 비외상성, 비진행성 병변
ㆍ발병한지 6개월 미만
ㆍ16-70세
ㆍ1개월 이전에 최소한 도움을 받으며 설 수 있었음
ㆍ연구참여 동의
&lt;배제사유&gt;
ㆍ정형외과 외상으로 불안정
ㆍ골다공증으로 골절 위험있음
ㆍ피부 병변 혹은 압력 궤양이 Lokomat 벨트부분에 있을때 
ㆍ관절 강직
ㆍ하지에 2cm 이상의 비대칭
ㆍ운동중 관찰이 필요한 폐 혹은 심장질환 
ㆍ몸무게 150kg 이상
ㆍ이전에 척수손상 있을때</v>
          </cell>
          <cell r="K17">
            <v>41</v>
          </cell>
          <cell r="L17">
            <v>2</v>
          </cell>
          <cell r="M17">
            <v>20</v>
          </cell>
          <cell r="N17">
            <v>21</v>
          </cell>
          <cell r="O17"/>
          <cell r="P17">
            <v>6.8000000000000005E-2</v>
          </cell>
          <cell r="Q17" t="str">
            <v>중재군36.4세
대조군 42.7세</v>
          </cell>
          <cell r="R17" t="str">
            <v>중재군70%
대조군
80.9%</v>
          </cell>
          <cell r="S17" t="str">
            <v>중재군117.9일
대조군 109일</v>
          </cell>
          <cell r="T17" t="str">
            <v>중재군(20)
외상성: 14, 비외상성:6
대조군(21)
외상성: 15, 비외상성;6</v>
          </cell>
          <cell r="U17" t="str">
            <v>AIS(american spinal injury association impairment scale)</v>
          </cell>
          <cell r="V17" t="str">
            <v>중재군
C: 14, D:7
대조군
C: 15, D:6</v>
          </cell>
          <cell r="W17"/>
          <cell r="X17"/>
          <cell r="Y17"/>
          <cell r="Z17"/>
          <cell r="AA17" t="str">
            <v>LKOGT(robotic locomotor training+overground training)</v>
          </cell>
          <cell r="AB17">
            <v>2</v>
          </cell>
          <cell r="AC17">
            <v>1</v>
          </cell>
          <cell r="AD17" t="str">
            <v>Locomotor</v>
          </cell>
          <cell r="AE17" t="str">
            <v>8주간 40세션
30분간실시</v>
          </cell>
          <cell r="AF17"/>
          <cell r="AG17" t="str">
            <v>OGT(conventional overground training)</v>
          </cell>
          <cell r="AH17"/>
          <cell r="AI17"/>
          <cell r="AJ17" t="str">
            <v>8주간 40세션
30분간실시</v>
          </cell>
          <cell r="AK17"/>
          <cell r="AL17"/>
          <cell r="AM17"/>
          <cell r="AN17"/>
          <cell r="AO17" t="str">
            <v>로봇치료는 UMN환자와 LMN환자에서 6m걷기, LEMS 지표가 더 좋은 결과를 얻음</v>
          </cell>
        </row>
      </sheetData>
      <sheetData sheetId="1"/>
      <sheetData sheetId="2"/>
      <sheetData sheetId="3"/>
      <sheetData sheetId="4"/>
      <sheetData sheetId="5"/>
    </sheetDataSet>
  </externalBook>
</externalLink>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30"/>
  <sheetViews>
    <sheetView zoomScaleNormal="100" workbookViewId="0">
      <pane xSplit="4" ySplit="4" topLeftCell="E5" activePane="bottomRight" state="frozen"/>
      <selection activeCell="D6" sqref="D6"/>
      <selection pane="topRight" activeCell="D6" sqref="D6"/>
      <selection pane="bottomLeft" activeCell="D6" sqref="D6"/>
      <selection pane="bottomRight" activeCell="L26" sqref="L26"/>
    </sheetView>
  </sheetViews>
  <sheetFormatPr defaultColWidth="9" defaultRowHeight="16.5" x14ac:dyDescent="0.3"/>
  <cols>
    <col min="1" max="2" width="0" style="8" hidden="1" customWidth="1"/>
    <col min="3" max="3" width="6.875" style="2" bestFit="1" customWidth="1"/>
    <col min="4" max="4" width="13.375" style="6" customWidth="1"/>
    <col min="5" max="5" width="8" style="7" bestFit="1" customWidth="1"/>
    <col min="6" max="6" width="13.5" style="7" customWidth="1"/>
    <col min="7" max="7" width="8" style="7" bestFit="1" customWidth="1"/>
    <col min="8" max="8" width="15.25" style="53" customWidth="1"/>
    <col min="9" max="9" width="15.25" style="7" customWidth="1"/>
    <col min="10" max="10" width="18.375" style="7" customWidth="1"/>
    <col min="11" max="11" width="12.125" style="7" customWidth="1"/>
    <col min="12" max="12" width="33.875" style="7" customWidth="1"/>
    <col min="13" max="13" width="8" style="137" bestFit="1" customWidth="1"/>
    <col min="14" max="16" width="8" style="137" customWidth="1"/>
    <col min="17" max="17" width="15.375" style="4" customWidth="1"/>
    <col min="18" max="18" width="11.375" style="4" customWidth="1"/>
    <col min="19" max="19" width="12" style="4" customWidth="1"/>
    <col min="20" max="20" width="7.5" style="4" customWidth="1"/>
    <col min="21" max="21" width="19.75" style="4" customWidth="1"/>
    <col min="22" max="22" width="25.5" style="4" customWidth="1"/>
    <col min="23" max="23" width="20.25" style="4" customWidth="1"/>
    <col min="24" max="24" width="18" style="4" customWidth="1"/>
    <col min="25" max="25" width="17.375" style="4" customWidth="1"/>
    <col min="26" max="26" width="12.125" style="4" customWidth="1"/>
    <col min="27" max="27" width="9.625" style="4" customWidth="1"/>
    <col min="28" max="28" width="9.25" style="4" customWidth="1"/>
    <col min="29" max="32" width="15.125" style="5" customWidth="1"/>
    <col min="33" max="33" width="20.875" style="5" customWidth="1"/>
    <col min="34" max="34" width="15.125" style="5" customWidth="1"/>
    <col min="35" max="41" width="15.125" style="4" customWidth="1"/>
    <col min="42" max="42" width="11.375" style="4" bestFit="1" customWidth="1"/>
    <col min="43" max="43" width="9" style="1" customWidth="1"/>
    <col min="44" max="16384" width="9" style="8"/>
  </cols>
  <sheetData>
    <row r="1" spans="1:48" ht="30" customHeight="1" x14ac:dyDescent="0.3">
      <c r="C1" s="215" t="s">
        <v>35</v>
      </c>
      <c r="F1" s="6" t="s">
        <v>16</v>
      </c>
    </row>
    <row r="2" spans="1:48" s="3" customFormat="1" ht="16.5" customHeight="1" x14ac:dyDescent="0.3">
      <c r="C2" s="180" t="s">
        <v>36</v>
      </c>
      <c r="D2" s="181" t="s">
        <v>54</v>
      </c>
      <c r="E2" s="180" t="s">
        <v>72</v>
      </c>
      <c r="F2" s="175" t="s">
        <v>55</v>
      </c>
      <c r="G2" s="180" t="s">
        <v>1</v>
      </c>
      <c r="H2" s="175" t="s">
        <v>56</v>
      </c>
      <c r="I2" s="175" t="s">
        <v>37</v>
      </c>
      <c r="J2" s="175" t="s">
        <v>38</v>
      </c>
      <c r="K2" s="23" t="s">
        <v>39</v>
      </c>
      <c r="L2" s="24" t="s">
        <v>17</v>
      </c>
      <c r="M2" s="185"/>
      <c r="N2" s="185"/>
      <c r="O2" s="185"/>
      <c r="P2" s="185"/>
      <c r="Q2" s="185"/>
      <c r="R2" s="185"/>
      <c r="S2" s="185"/>
      <c r="T2" s="185"/>
      <c r="U2" s="185"/>
      <c r="V2" s="185"/>
      <c r="W2" s="185"/>
      <c r="X2" s="185"/>
      <c r="Y2" s="185"/>
      <c r="Z2" s="185"/>
      <c r="AA2" s="185"/>
      <c r="AB2" s="185"/>
      <c r="AC2" s="26" t="s">
        <v>18</v>
      </c>
      <c r="AD2" s="33"/>
      <c r="AE2" s="123"/>
      <c r="AF2" s="33"/>
      <c r="AG2" s="33"/>
      <c r="AH2" s="27"/>
      <c r="AI2" s="191" t="s">
        <v>13</v>
      </c>
      <c r="AJ2" s="185"/>
      <c r="AK2" s="185"/>
      <c r="AL2" s="185"/>
      <c r="AM2" s="191" t="s">
        <v>22</v>
      </c>
      <c r="AN2" s="185"/>
      <c r="AO2" s="185"/>
      <c r="AP2" s="175" t="s">
        <v>15</v>
      </c>
      <c r="AQ2" s="182" t="s">
        <v>78</v>
      </c>
    </row>
    <row r="3" spans="1:48" s="3" customFormat="1" ht="16.5" customHeight="1" x14ac:dyDescent="0.3">
      <c r="C3" s="180"/>
      <c r="D3" s="181"/>
      <c r="E3" s="180"/>
      <c r="F3" s="177"/>
      <c r="G3" s="180"/>
      <c r="H3" s="177"/>
      <c r="I3" s="177"/>
      <c r="J3" s="177"/>
      <c r="K3" s="175" t="s">
        <v>40</v>
      </c>
      <c r="L3" s="175" t="s">
        <v>41</v>
      </c>
      <c r="M3" s="188" t="s">
        <v>14</v>
      </c>
      <c r="N3" s="189"/>
      <c r="O3" s="189"/>
      <c r="P3" s="190"/>
      <c r="Q3" s="25"/>
      <c r="R3" s="178" t="s">
        <v>61</v>
      </c>
      <c r="S3" s="183" t="s">
        <v>20</v>
      </c>
      <c r="T3" s="192" t="s">
        <v>50</v>
      </c>
      <c r="U3" s="192"/>
      <c r="V3" s="192"/>
      <c r="W3" s="192"/>
      <c r="X3" s="192"/>
      <c r="Y3" s="192"/>
      <c r="Z3" s="192"/>
      <c r="AA3" s="192"/>
      <c r="AB3" s="192"/>
      <c r="AC3" s="183" t="s">
        <v>5</v>
      </c>
      <c r="AD3" s="183" t="s">
        <v>69</v>
      </c>
      <c r="AE3" s="121"/>
      <c r="AF3" s="31"/>
      <c r="AG3" s="31"/>
      <c r="AH3" s="20"/>
      <c r="AI3" s="183" t="s">
        <v>13</v>
      </c>
      <c r="AJ3" s="31"/>
      <c r="AK3" s="183" t="s">
        <v>48</v>
      </c>
      <c r="AL3" s="20"/>
      <c r="AM3" s="183" t="s">
        <v>46</v>
      </c>
      <c r="AN3" s="31"/>
      <c r="AO3" s="20"/>
      <c r="AP3" s="186"/>
      <c r="AQ3" s="182"/>
    </row>
    <row r="4" spans="1:48" s="9" customFormat="1" ht="57.75" customHeight="1" x14ac:dyDescent="0.3">
      <c r="A4" s="113" t="s">
        <v>690</v>
      </c>
      <c r="B4" s="113" t="s">
        <v>689</v>
      </c>
      <c r="C4" s="181"/>
      <c r="D4" s="181"/>
      <c r="E4" s="180"/>
      <c r="F4" s="176"/>
      <c r="G4" s="180"/>
      <c r="H4" s="176"/>
      <c r="I4" s="176"/>
      <c r="J4" s="176"/>
      <c r="K4" s="176"/>
      <c r="L4" s="176"/>
      <c r="M4" s="116" t="s">
        <v>57</v>
      </c>
      <c r="N4" s="116" t="s">
        <v>19</v>
      </c>
      <c r="O4" s="116" t="s">
        <v>58</v>
      </c>
      <c r="P4" s="116" t="s">
        <v>59</v>
      </c>
      <c r="Q4" s="22" t="s">
        <v>60</v>
      </c>
      <c r="R4" s="179"/>
      <c r="S4" s="184"/>
      <c r="T4" s="32" t="s">
        <v>21</v>
      </c>
      <c r="U4" s="21" t="s">
        <v>62</v>
      </c>
      <c r="V4" s="32" t="s">
        <v>65</v>
      </c>
      <c r="W4" s="21" t="s">
        <v>63</v>
      </c>
      <c r="X4" s="32" t="s">
        <v>66</v>
      </c>
      <c r="Y4" s="32" t="s">
        <v>64</v>
      </c>
      <c r="Z4" s="21" t="s">
        <v>67</v>
      </c>
      <c r="AA4" s="21" t="s">
        <v>51</v>
      </c>
      <c r="AB4" s="22" t="s">
        <v>68</v>
      </c>
      <c r="AC4" s="184"/>
      <c r="AD4" s="184"/>
      <c r="AE4" s="122" t="s">
        <v>44</v>
      </c>
      <c r="AF4" s="32" t="s">
        <v>43</v>
      </c>
      <c r="AG4" s="32" t="s">
        <v>70</v>
      </c>
      <c r="AH4" s="21" t="s">
        <v>42</v>
      </c>
      <c r="AI4" s="184"/>
      <c r="AJ4" s="32" t="s">
        <v>71</v>
      </c>
      <c r="AK4" s="184"/>
      <c r="AL4" s="21" t="s">
        <v>47</v>
      </c>
      <c r="AM4" s="184"/>
      <c r="AN4" s="32" t="s">
        <v>49</v>
      </c>
      <c r="AO4" s="21" t="s">
        <v>45</v>
      </c>
      <c r="AP4" s="187"/>
      <c r="AQ4" s="182"/>
      <c r="AR4" s="9" t="s">
        <v>674</v>
      </c>
    </row>
    <row r="5" spans="1:48" s="48" customFormat="1" x14ac:dyDescent="0.3">
      <c r="A5" s="50" t="s">
        <v>680</v>
      </c>
      <c r="B5" s="1">
        <v>2020</v>
      </c>
      <c r="C5" s="147">
        <v>5004</v>
      </c>
      <c r="D5" s="50" t="s">
        <v>233</v>
      </c>
      <c r="E5" s="50" t="s">
        <v>226</v>
      </c>
      <c r="F5" s="50" t="s">
        <v>478</v>
      </c>
      <c r="G5" s="30" t="s">
        <v>479</v>
      </c>
      <c r="H5" s="30">
        <v>2</v>
      </c>
      <c r="I5" s="30" t="s">
        <v>80</v>
      </c>
      <c r="J5" s="50" t="s">
        <v>693</v>
      </c>
      <c r="K5" s="30"/>
      <c r="L5" s="30" t="s">
        <v>480</v>
      </c>
      <c r="M5" s="28">
        <v>16</v>
      </c>
      <c r="N5" s="28">
        <v>2</v>
      </c>
      <c r="O5" s="28">
        <v>8</v>
      </c>
      <c r="P5" s="28">
        <v>8</v>
      </c>
      <c r="Q5" s="30"/>
      <c r="R5" s="30">
        <v>0</v>
      </c>
      <c r="S5" s="30" t="s">
        <v>481</v>
      </c>
      <c r="T5" s="87">
        <v>0.81200000000000006</v>
      </c>
      <c r="U5" s="30" t="s">
        <v>80</v>
      </c>
      <c r="V5" s="30"/>
      <c r="W5" s="30" t="s">
        <v>463</v>
      </c>
      <c r="X5" s="86" t="s">
        <v>482</v>
      </c>
      <c r="Y5" s="30"/>
      <c r="Z5" s="30"/>
      <c r="AA5" s="30"/>
      <c r="AB5" s="30"/>
      <c r="AC5" s="50" t="s">
        <v>671</v>
      </c>
      <c r="AD5" s="28">
        <v>2</v>
      </c>
      <c r="AE5" s="28">
        <v>1</v>
      </c>
      <c r="AF5" s="30" t="s">
        <v>235</v>
      </c>
      <c r="AG5" s="28" t="s">
        <v>670</v>
      </c>
      <c r="AH5" s="28" t="s">
        <v>669</v>
      </c>
      <c r="AI5" s="50" t="s">
        <v>229</v>
      </c>
      <c r="AJ5" s="30" t="s">
        <v>668</v>
      </c>
      <c r="AK5" s="30"/>
      <c r="AL5" s="30" t="s">
        <v>667</v>
      </c>
      <c r="AM5" s="30"/>
      <c r="AN5" s="30"/>
      <c r="AO5" s="30"/>
      <c r="AP5" s="30" t="s">
        <v>672</v>
      </c>
      <c r="AQ5" s="50" t="s">
        <v>483</v>
      </c>
      <c r="AR5" s="54" t="s">
        <v>673</v>
      </c>
      <c r="AS5" s="54" t="str">
        <f t="shared" ref="AS5:AS17" si="0">M5&amp;"("&amp;O5&amp;"/"&amp;P5&amp;")"</f>
        <v>16(8/8)</v>
      </c>
      <c r="AT5" s="54"/>
      <c r="AU5" s="54"/>
      <c r="AV5" s="54"/>
    </row>
    <row r="6" spans="1:48" s="48" customFormat="1" ht="13.5" x14ac:dyDescent="0.3">
      <c r="A6" s="50" t="s">
        <v>679</v>
      </c>
      <c r="B6" s="48">
        <v>2011</v>
      </c>
      <c r="C6" s="147">
        <v>3600</v>
      </c>
      <c r="D6" s="50" t="s">
        <v>225</v>
      </c>
      <c r="E6" s="50" t="s">
        <v>226</v>
      </c>
      <c r="F6" s="30" t="s">
        <v>80</v>
      </c>
      <c r="G6" s="30" t="s">
        <v>467</v>
      </c>
      <c r="H6" s="30">
        <v>1</v>
      </c>
      <c r="I6" s="30" t="s">
        <v>80</v>
      </c>
      <c r="J6" s="50" t="s">
        <v>693</v>
      </c>
      <c r="K6" s="30"/>
      <c r="L6" s="30" t="s">
        <v>468</v>
      </c>
      <c r="M6" s="28">
        <v>30</v>
      </c>
      <c r="N6" s="28">
        <v>2</v>
      </c>
      <c r="O6" s="28">
        <v>15</v>
      </c>
      <c r="P6" s="28">
        <v>15</v>
      </c>
      <c r="Q6" s="30"/>
      <c r="R6" s="30">
        <v>0</v>
      </c>
      <c r="S6" s="30" t="s">
        <v>469</v>
      </c>
      <c r="T6" s="87">
        <v>0.53300000000000003</v>
      </c>
      <c r="U6" s="30" t="s">
        <v>80</v>
      </c>
      <c r="V6" s="104"/>
      <c r="W6" s="30" t="s">
        <v>463</v>
      </c>
      <c r="X6" s="30" t="s">
        <v>470</v>
      </c>
      <c r="Y6" s="30" t="s">
        <v>471</v>
      </c>
      <c r="Z6" s="86" t="s">
        <v>472</v>
      </c>
      <c r="AA6" s="30" t="s">
        <v>473</v>
      </c>
      <c r="AB6" s="86" t="s">
        <v>474</v>
      </c>
      <c r="AC6" s="50" t="s">
        <v>227</v>
      </c>
      <c r="AD6" s="28">
        <v>2</v>
      </c>
      <c r="AE6" s="28">
        <v>1</v>
      </c>
      <c r="AF6" s="30" t="s">
        <v>228</v>
      </c>
      <c r="AG6" s="86" t="s">
        <v>475</v>
      </c>
      <c r="AH6" s="28" t="s">
        <v>665</v>
      </c>
      <c r="AI6" s="50" t="s">
        <v>664</v>
      </c>
      <c r="AJ6" s="30"/>
      <c r="AK6" s="30" t="s">
        <v>476</v>
      </c>
      <c r="AL6" s="30" t="s">
        <v>663</v>
      </c>
      <c r="AM6" s="30"/>
      <c r="AN6" s="30"/>
      <c r="AO6" s="30"/>
      <c r="AP6" s="30" t="s">
        <v>666</v>
      </c>
      <c r="AQ6" s="50" t="s">
        <v>477</v>
      </c>
      <c r="AR6" s="54"/>
      <c r="AS6" s="54" t="str">
        <f t="shared" si="0"/>
        <v>30(15/15)</v>
      </c>
      <c r="AT6" s="54"/>
      <c r="AU6" s="54"/>
      <c r="AV6" s="54"/>
    </row>
    <row r="7" spans="1:48" s="1" customFormat="1" x14ac:dyDescent="0.3">
      <c r="A7" s="50" t="s">
        <v>678</v>
      </c>
      <c r="B7" s="48">
        <v>2011</v>
      </c>
      <c r="C7" s="148">
        <v>4603</v>
      </c>
      <c r="D7" s="50" t="s">
        <v>230</v>
      </c>
      <c r="E7" s="50" t="s">
        <v>226</v>
      </c>
      <c r="F7" s="30" t="s">
        <v>80</v>
      </c>
      <c r="G7" s="30" t="s">
        <v>158</v>
      </c>
      <c r="H7" s="30">
        <v>1</v>
      </c>
      <c r="I7" s="30" t="s">
        <v>458</v>
      </c>
      <c r="J7" s="50" t="s">
        <v>693</v>
      </c>
      <c r="K7" s="30"/>
      <c r="L7" s="30" t="s">
        <v>459</v>
      </c>
      <c r="M7" s="28">
        <v>18</v>
      </c>
      <c r="N7" s="28">
        <v>2</v>
      </c>
      <c r="O7" s="28">
        <v>9</v>
      </c>
      <c r="P7" s="28">
        <v>9</v>
      </c>
      <c r="Q7" s="30"/>
      <c r="R7" s="85">
        <v>0</v>
      </c>
      <c r="S7" s="30" t="s">
        <v>460</v>
      </c>
      <c r="T7" s="30">
        <v>55.5</v>
      </c>
      <c r="U7" s="30" t="s">
        <v>80</v>
      </c>
      <c r="V7" s="86"/>
      <c r="W7" s="34" t="s">
        <v>461</v>
      </c>
      <c r="X7" s="86" t="s">
        <v>462</v>
      </c>
      <c r="Y7" s="86" t="s">
        <v>463</v>
      </c>
      <c r="Z7" s="86" t="s">
        <v>464</v>
      </c>
      <c r="AA7" s="86"/>
      <c r="AB7" s="86"/>
      <c r="AC7" s="50" t="s">
        <v>660</v>
      </c>
      <c r="AD7" s="28">
        <v>2</v>
      </c>
      <c r="AE7" s="28">
        <v>2</v>
      </c>
      <c r="AF7" s="30" t="s">
        <v>232</v>
      </c>
      <c r="AG7" s="28" t="s">
        <v>662</v>
      </c>
      <c r="AH7" s="28" t="s">
        <v>661</v>
      </c>
      <c r="AI7" s="50" t="s">
        <v>229</v>
      </c>
      <c r="AJ7" s="30" t="s">
        <v>465</v>
      </c>
      <c r="AK7" s="30"/>
      <c r="AL7" s="30" t="s">
        <v>658</v>
      </c>
      <c r="AM7" s="30"/>
      <c r="AN7" s="30"/>
      <c r="AO7" s="30"/>
      <c r="AP7" s="30" t="s">
        <v>659</v>
      </c>
      <c r="AQ7" s="50" t="s">
        <v>466</v>
      </c>
      <c r="AR7" s="54"/>
      <c r="AS7" s="54" t="str">
        <f t="shared" si="0"/>
        <v>18(9/9)</v>
      </c>
      <c r="AT7" s="54"/>
      <c r="AU7" s="54"/>
      <c r="AV7" s="54"/>
    </row>
    <row r="8" spans="1:48" s="45" customFormat="1" x14ac:dyDescent="0.3">
      <c r="A8" s="42" t="s">
        <v>683</v>
      </c>
      <c r="B8" s="72">
        <v>2019</v>
      </c>
      <c r="C8" s="41">
        <v>2474</v>
      </c>
      <c r="D8" s="42" t="s">
        <v>245</v>
      </c>
      <c r="E8" s="42" t="s">
        <v>226</v>
      </c>
      <c r="F8" s="42"/>
      <c r="G8" s="41" t="s">
        <v>324</v>
      </c>
      <c r="H8" s="41">
        <v>1</v>
      </c>
      <c r="I8" s="48" t="s">
        <v>323</v>
      </c>
      <c r="J8" s="50" t="s">
        <v>693</v>
      </c>
      <c r="K8" s="45" t="s">
        <v>325</v>
      </c>
      <c r="L8" s="29" t="s">
        <v>326</v>
      </c>
      <c r="M8" s="41" t="s">
        <v>246</v>
      </c>
      <c r="N8" s="117">
        <v>3</v>
      </c>
      <c r="O8" s="117">
        <v>10</v>
      </c>
      <c r="P8" s="117">
        <v>10</v>
      </c>
      <c r="Q8" s="45" t="s">
        <v>330</v>
      </c>
      <c r="R8" s="52" t="s">
        <v>327</v>
      </c>
      <c r="S8" s="140" t="s">
        <v>80</v>
      </c>
      <c r="T8" s="159">
        <v>0.621</v>
      </c>
      <c r="U8" s="56"/>
      <c r="V8" s="56" t="s">
        <v>332</v>
      </c>
      <c r="W8" s="44" t="s">
        <v>261</v>
      </c>
      <c r="X8" s="44" t="s">
        <v>331</v>
      </c>
      <c r="Y8" s="44"/>
      <c r="Z8" s="44"/>
      <c r="AA8" s="44"/>
      <c r="AB8" s="44"/>
      <c r="AC8" s="42" t="s">
        <v>333</v>
      </c>
      <c r="AD8" s="41">
        <v>1</v>
      </c>
      <c r="AE8" s="41">
        <v>1</v>
      </c>
      <c r="AF8" s="51" t="s">
        <v>235</v>
      </c>
      <c r="AG8" s="45" t="s">
        <v>337</v>
      </c>
      <c r="AH8" s="45" t="s">
        <v>334</v>
      </c>
      <c r="AI8" s="42" t="s">
        <v>338</v>
      </c>
      <c r="AJ8" s="42" t="s">
        <v>339</v>
      </c>
      <c r="AK8" s="44" t="s">
        <v>335</v>
      </c>
      <c r="AL8" s="45" t="s">
        <v>334</v>
      </c>
      <c r="AM8" s="44" t="s">
        <v>340</v>
      </c>
      <c r="AN8" s="44" t="s">
        <v>336</v>
      </c>
      <c r="AO8" s="36" t="s">
        <v>334</v>
      </c>
      <c r="AP8" s="44" t="s">
        <v>344</v>
      </c>
      <c r="AQ8" s="36" t="s">
        <v>341</v>
      </c>
      <c r="AS8" s="54" t="str">
        <f t="shared" si="0"/>
        <v>10(RATE) vs 10(PBWSTE) vs 9(ATE)(10/10)</v>
      </c>
      <c r="AT8" s="54"/>
      <c r="AU8" s="54"/>
      <c r="AV8" s="54"/>
    </row>
    <row r="9" spans="1:48" s="72" customFormat="1" x14ac:dyDescent="0.3">
      <c r="A9" s="63" t="s">
        <v>684</v>
      </c>
      <c r="B9" s="45">
        <v>2018</v>
      </c>
      <c r="C9" s="81">
        <v>3242</v>
      </c>
      <c r="D9" s="63" t="s">
        <v>691</v>
      </c>
      <c r="E9" s="42" t="s">
        <v>226</v>
      </c>
      <c r="F9" s="49"/>
      <c r="G9" s="41" t="s">
        <v>369</v>
      </c>
      <c r="H9" s="41">
        <v>1</v>
      </c>
      <c r="I9" s="43" t="s">
        <v>370</v>
      </c>
      <c r="J9" s="50" t="s">
        <v>693</v>
      </c>
      <c r="K9" s="36" t="s">
        <v>371</v>
      </c>
      <c r="L9" s="29" t="s">
        <v>372</v>
      </c>
      <c r="M9" s="41">
        <v>30</v>
      </c>
      <c r="N9" s="109">
        <v>2</v>
      </c>
      <c r="O9" s="109">
        <v>14</v>
      </c>
      <c r="P9" s="109">
        <v>16</v>
      </c>
      <c r="Q9" s="36"/>
      <c r="R9" s="70" t="s">
        <v>376</v>
      </c>
      <c r="S9" s="36" t="s">
        <v>377</v>
      </c>
      <c r="T9" s="112">
        <v>0.5</v>
      </c>
      <c r="U9" s="44" t="s">
        <v>80</v>
      </c>
      <c r="V9" s="156" t="s">
        <v>378</v>
      </c>
      <c r="W9" s="44" t="s">
        <v>261</v>
      </c>
      <c r="X9" s="156" t="s">
        <v>381</v>
      </c>
      <c r="Y9" s="44" t="s">
        <v>380</v>
      </c>
      <c r="Z9" s="44" t="s">
        <v>379</v>
      </c>
      <c r="AA9" s="44"/>
      <c r="AB9" s="44"/>
      <c r="AC9" s="42" t="s">
        <v>231</v>
      </c>
      <c r="AD9" s="41">
        <v>1</v>
      </c>
      <c r="AE9" s="41">
        <v>1</v>
      </c>
      <c r="AF9" s="51" t="s">
        <v>247</v>
      </c>
      <c r="AG9" s="36" t="s">
        <v>383</v>
      </c>
      <c r="AH9" s="36" t="s">
        <v>382</v>
      </c>
      <c r="AI9" s="42" t="s">
        <v>248</v>
      </c>
      <c r="AJ9" s="42" t="s">
        <v>384</v>
      </c>
      <c r="AK9" s="44"/>
      <c r="AL9" s="36" t="s">
        <v>382</v>
      </c>
      <c r="AM9" s="44"/>
      <c r="AN9" s="44"/>
      <c r="AO9" s="44"/>
      <c r="AP9" s="44" t="s">
        <v>267</v>
      </c>
      <c r="AQ9" s="36" t="s">
        <v>385</v>
      </c>
      <c r="AR9" s="115" t="s">
        <v>368</v>
      </c>
      <c r="AS9" s="54" t="str">
        <f t="shared" si="0"/>
        <v>30(14/16)</v>
      </c>
      <c r="AT9" s="45"/>
      <c r="AU9" s="45"/>
      <c r="AV9" s="45"/>
    </row>
    <row r="10" spans="1:48" s="72" customFormat="1" x14ac:dyDescent="0.3">
      <c r="A10" s="63" t="s">
        <v>684</v>
      </c>
      <c r="B10" s="54">
        <v>2017</v>
      </c>
      <c r="C10" s="81">
        <v>6774</v>
      </c>
      <c r="D10" s="63" t="s">
        <v>692</v>
      </c>
      <c r="E10" s="65" t="s">
        <v>226</v>
      </c>
      <c r="F10" s="65"/>
      <c r="G10" s="66"/>
      <c r="H10" s="66"/>
      <c r="I10" s="154"/>
      <c r="J10" s="50" t="s">
        <v>693</v>
      </c>
      <c r="K10" s="69"/>
      <c r="L10" s="69"/>
      <c r="M10" s="66" t="s">
        <v>249</v>
      </c>
      <c r="N10" s="139"/>
      <c r="O10" s="139"/>
      <c r="P10" s="139"/>
      <c r="Q10" s="69"/>
      <c r="R10" s="69"/>
      <c r="S10" s="69"/>
      <c r="T10" s="68"/>
      <c r="U10" s="68"/>
      <c r="V10" s="68"/>
      <c r="W10" s="68"/>
      <c r="X10" s="68"/>
      <c r="Y10" s="68"/>
      <c r="Z10" s="68"/>
      <c r="AA10" s="68"/>
      <c r="AB10" s="68"/>
      <c r="AC10" s="65" t="s">
        <v>231</v>
      </c>
      <c r="AD10" s="66">
        <v>1</v>
      </c>
      <c r="AE10" s="66">
        <v>1</v>
      </c>
      <c r="AF10" s="64" t="s">
        <v>235</v>
      </c>
      <c r="AG10" s="69"/>
      <c r="AH10" s="69"/>
      <c r="AI10" s="65" t="s">
        <v>242</v>
      </c>
      <c r="AJ10" s="65" t="s">
        <v>75</v>
      </c>
      <c r="AK10" s="68"/>
      <c r="AL10" s="68"/>
      <c r="AM10" s="68"/>
      <c r="AN10" s="68"/>
      <c r="AO10" s="68"/>
      <c r="AP10" s="68"/>
      <c r="AQ10" s="69"/>
      <c r="AR10" s="114" t="s">
        <v>368</v>
      </c>
      <c r="AS10" s="54" t="str">
        <f t="shared" si="0"/>
        <v>30(14 vs. 16)(/)</v>
      </c>
      <c r="AT10" s="45"/>
      <c r="AU10" s="45"/>
      <c r="AV10" s="45"/>
    </row>
    <row r="11" spans="1:48" s="54" customFormat="1" x14ac:dyDescent="0.3">
      <c r="A11" s="49" t="s">
        <v>685</v>
      </c>
      <c r="B11" s="1">
        <v>2017</v>
      </c>
      <c r="C11" s="82">
        <v>3553</v>
      </c>
      <c r="D11" s="49" t="s">
        <v>252</v>
      </c>
      <c r="E11" s="42" t="s">
        <v>226</v>
      </c>
      <c r="F11" s="49"/>
      <c r="G11" s="41" t="s">
        <v>402</v>
      </c>
      <c r="H11" s="41">
        <v>1</v>
      </c>
      <c r="I11" s="43" t="s">
        <v>408</v>
      </c>
      <c r="J11" s="50" t="s">
        <v>693</v>
      </c>
      <c r="K11" s="36"/>
      <c r="L11" s="29" t="s">
        <v>409</v>
      </c>
      <c r="M11" s="41">
        <v>23</v>
      </c>
      <c r="N11" s="109">
        <v>2</v>
      </c>
      <c r="O11" s="109">
        <v>11</v>
      </c>
      <c r="P11" s="109">
        <v>12</v>
      </c>
      <c r="Q11" s="36"/>
      <c r="R11" s="57" t="s">
        <v>414</v>
      </c>
      <c r="S11" s="44" t="s">
        <v>415</v>
      </c>
      <c r="T11" s="83" t="s">
        <v>416</v>
      </c>
      <c r="U11" s="44"/>
      <c r="V11" s="44" t="s">
        <v>417</v>
      </c>
      <c r="W11" s="44" t="s">
        <v>261</v>
      </c>
      <c r="X11" s="44" t="s">
        <v>418</v>
      </c>
      <c r="Y11" s="44"/>
      <c r="Z11" s="44"/>
      <c r="AA11" s="44"/>
      <c r="AB11" s="44"/>
      <c r="AC11" s="42" t="s">
        <v>231</v>
      </c>
      <c r="AD11" s="42">
        <v>1</v>
      </c>
      <c r="AE11" s="41">
        <v>1</v>
      </c>
      <c r="AF11" s="42" t="s">
        <v>253</v>
      </c>
      <c r="AG11" s="36" t="s">
        <v>413</v>
      </c>
      <c r="AH11" s="36" t="s">
        <v>410</v>
      </c>
      <c r="AI11" s="42" t="s">
        <v>254</v>
      </c>
      <c r="AJ11" s="42" t="s">
        <v>412</v>
      </c>
      <c r="AK11" s="44" t="s">
        <v>411</v>
      </c>
      <c r="AL11" s="36" t="s">
        <v>410</v>
      </c>
      <c r="AM11" s="44"/>
      <c r="AN11" s="44"/>
      <c r="AO11" s="44"/>
      <c r="AP11" s="44" t="s">
        <v>419</v>
      </c>
      <c r="AQ11" s="36" t="s">
        <v>407</v>
      </c>
      <c r="AR11" s="45"/>
      <c r="AS11" s="54" t="str">
        <f t="shared" si="0"/>
        <v>23(11/12)</v>
      </c>
      <c r="AT11" s="67"/>
      <c r="AU11" s="67"/>
      <c r="AV11" s="67"/>
    </row>
    <row r="12" spans="1:48" s="45" customFormat="1" x14ac:dyDescent="0.3">
      <c r="A12" s="50" t="s">
        <v>681</v>
      </c>
      <c r="B12" s="45">
        <v>2014</v>
      </c>
      <c r="C12" s="147">
        <v>5076</v>
      </c>
      <c r="D12" s="50" t="s">
        <v>236</v>
      </c>
      <c r="E12" s="50" t="s">
        <v>226</v>
      </c>
      <c r="F12" s="30" t="s">
        <v>80</v>
      </c>
      <c r="G12" s="30" t="s">
        <v>452</v>
      </c>
      <c r="H12" s="28" t="s">
        <v>80</v>
      </c>
      <c r="I12" s="106" t="s">
        <v>80</v>
      </c>
      <c r="J12" s="50" t="s">
        <v>693</v>
      </c>
      <c r="K12" s="107"/>
      <c r="L12" s="30" t="s">
        <v>655</v>
      </c>
      <c r="M12" s="28">
        <v>12</v>
      </c>
      <c r="N12" s="28">
        <v>2</v>
      </c>
      <c r="O12" s="28">
        <v>6</v>
      </c>
      <c r="P12" s="28">
        <v>6</v>
      </c>
      <c r="Q12" s="107"/>
      <c r="R12" s="106">
        <v>0</v>
      </c>
      <c r="S12" s="158" t="s">
        <v>453</v>
      </c>
      <c r="T12" s="30">
        <v>58.3</v>
      </c>
      <c r="U12" s="30" t="s">
        <v>80</v>
      </c>
      <c r="V12" s="30" t="s">
        <v>454</v>
      </c>
      <c r="W12" s="30"/>
      <c r="X12" s="30"/>
      <c r="Y12" s="30"/>
      <c r="Z12" s="30"/>
      <c r="AA12" s="30"/>
      <c r="AB12" s="30"/>
      <c r="AC12" s="50" t="s">
        <v>231</v>
      </c>
      <c r="AD12" s="28">
        <v>1</v>
      </c>
      <c r="AE12" s="28">
        <v>1</v>
      </c>
      <c r="AF12" s="30" t="s">
        <v>237</v>
      </c>
      <c r="AG12" s="106" t="s">
        <v>455</v>
      </c>
      <c r="AH12" s="106" t="s">
        <v>456</v>
      </c>
      <c r="AI12" s="50" t="s">
        <v>238</v>
      </c>
      <c r="AJ12" s="30" t="s">
        <v>656</v>
      </c>
      <c r="AK12" s="30" t="s">
        <v>411</v>
      </c>
      <c r="AL12" s="107" t="s">
        <v>456</v>
      </c>
      <c r="AM12" s="30"/>
      <c r="AN12" s="30"/>
      <c r="AO12" s="30"/>
      <c r="AP12" s="30" t="s">
        <v>657</v>
      </c>
      <c r="AQ12" s="50" t="s">
        <v>457</v>
      </c>
      <c r="AR12" s="54"/>
      <c r="AS12" s="54" t="str">
        <f t="shared" si="0"/>
        <v>12(6/6)</v>
      </c>
    </row>
    <row r="13" spans="1:48" s="1" customFormat="1" x14ac:dyDescent="0.3">
      <c r="A13" s="42" t="s">
        <v>682</v>
      </c>
      <c r="B13" s="72">
        <v>2013</v>
      </c>
      <c r="C13" s="41">
        <v>231</v>
      </c>
      <c r="D13" s="42" t="s">
        <v>243</v>
      </c>
      <c r="E13" s="42" t="s">
        <v>226</v>
      </c>
      <c r="F13" s="42"/>
      <c r="G13" s="41" t="s">
        <v>257</v>
      </c>
      <c r="H13" s="41">
        <v>1</v>
      </c>
      <c r="I13" s="48" t="s">
        <v>265</v>
      </c>
      <c r="J13" s="50" t="s">
        <v>693</v>
      </c>
      <c r="K13" s="45" t="s">
        <v>258</v>
      </c>
      <c r="L13" s="29" t="s">
        <v>328</v>
      </c>
      <c r="M13" s="41">
        <v>52</v>
      </c>
      <c r="N13" s="109">
        <v>2</v>
      </c>
      <c r="O13" s="109">
        <v>26</v>
      </c>
      <c r="P13" s="109">
        <v>26</v>
      </c>
      <c r="Q13" s="45"/>
      <c r="R13" s="52" t="s">
        <v>259</v>
      </c>
      <c r="S13" s="56" t="s">
        <v>260</v>
      </c>
      <c r="T13" s="55">
        <v>0.54</v>
      </c>
      <c r="U13" s="56"/>
      <c r="V13" s="111"/>
      <c r="W13" s="111" t="s">
        <v>261</v>
      </c>
      <c r="X13" s="111" t="s">
        <v>329</v>
      </c>
      <c r="Y13" s="111"/>
      <c r="Z13" s="111"/>
      <c r="AA13" s="111"/>
      <c r="AB13" s="111"/>
      <c r="AC13" s="50" t="s">
        <v>244</v>
      </c>
      <c r="AD13" s="28">
        <v>1</v>
      </c>
      <c r="AE13" s="41">
        <v>1</v>
      </c>
      <c r="AF13" s="51" t="s">
        <v>235</v>
      </c>
      <c r="AG13" s="45" t="s">
        <v>262</v>
      </c>
      <c r="AH13" s="45" t="s">
        <v>266</v>
      </c>
      <c r="AI13" s="42" t="s">
        <v>263</v>
      </c>
      <c r="AJ13" s="145" t="s">
        <v>264</v>
      </c>
      <c r="AK13" s="111" t="s">
        <v>265</v>
      </c>
      <c r="AL13" s="45" t="s">
        <v>266</v>
      </c>
      <c r="AM13" s="111"/>
      <c r="AN13" s="111"/>
      <c r="AO13" s="111"/>
      <c r="AP13" s="111" t="s">
        <v>267</v>
      </c>
      <c r="AQ13" s="45" t="s">
        <v>256</v>
      </c>
      <c r="AR13" s="45"/>
      <c r="AS13" s="54" t="str">
        <f t="shared" si="0"/>
        <v>52(26/26)</v>
      </c>
      <c r="AT13" s="45"/>
      <c r="AU13" s="45"/>
      <c r="AV13" s="45"/>
    </row>
    <row r="14" spans="1:48" s="1" customFormat="1" x14ac:dyDescent="0.3">
      <c r="A14" s="29" t="s">
        <v>686</v>
      </c>
      <c r="B14" s="1">
        <v>2019</v>
      </c>
      <c r="C14" s="35">
        <v>185</v>
      </c>
      <c r="D14" s="29" t="s">
        <v>107</v>
      </c>
      <c r="E14" s="29" t="s">
        <v>240</v>
      </c>
      <c r="F14" s="29"/>
      <c r="G14" s="29" t="s">
        <v>53</v>
      </c>
      <c r="H14" s="35">
        <v>1</v>
      </c>
      <c r="I14" s="108" t="s">
        <v>108</v>
      </c>
      <c r="J14" s="50" t="s">
        <v>693</v>
      </c>
      <c r="K14" s="108" t="s">
        <v>109</v>
      </c>
      <c r="L14" s="29" t="s">
        <v>110</v>
      </c>
      <c r="M14" s="35">
        <v>24</v>
      </c>
      <c r="N14" s="35">
        <v>2</v>
      </c>
      <c r="O14" s="35">
        <v>12</v>
      </c>
      <c r="P14" s="35">
        <v>12</v>
      </c>
      <c r="Q14" s="108"/>
      <c r="R14" s="155" t="s">
        <v>111</v>
      </c>
      <c r="S14" s="141" t="s">
        <v>117</v>
      </c>
      <c r="T14" s="108" t="s">
        <v>118</v>
      </c>
      <c r="U14" s="141" t="s">
        <v>118</v>
      </c>
      <c r="V14" s="108" t="s">
        <v>118</v>
      </c>
      <c r="W14" s="108" t="s">
        <v>119</v>
      </c>
      <c r="X14" s="141" t="s">
        <v>120</v>
      </c>
      <c r="Y14" s="108"/>
      <c r="Z14" s="108"/>
      <c r="AA14" s="108"/>
      <c r="AB14" s="108"/>
      <c r="AC14" s="35" t="s">
        <v>711</v>
      </c>
      <c r="AD14" s="35">
        <v>2</v>
      </c>
      <c r="AE14" s="35">
        <v>2</v>
      </c>
      <c r="AF14" s="35" t="s">
        <v>113</v>
      </c>
      <c r="AG14" s="110" t="s">
        <v>115</v>
      </c>
      <c r="AH14" s="110" t="s">
        <v>675</v>
      </c>
      <c r="AI14" s="29" t="s">
        <v>114</v>
      </c>
      <c r="AJ14" s="29" t="s">
        <v>112</v>
      </c>
      <c r="AK14" s="108" t="s">
        <v>80</v>
      </c>
      <c r="AL14" s="108" t="s">
        <v>116</v>
      </c>
      <c r="AM14" s="108"/>
      <c r="AN14" s="108"/>
      <c r="AO14" s="108"/>
      <c r="AP14" s="107" t="s">
        <v>677</v>
      </c>
      <c r="AQ14" s="157" t="s">
        <v>141</v>
      </c>
      <c r="AR14" s="48"/>
      <c r="AS14" s="54" t="str">
        <f t="shared" si="0"/>
        <v>24(12/12)</v>
      </c>
      <c r="AT14" s="48"/>
      <c r="AU14" s="48"/>
      <c r="AV14" s="48"/>
    </row>
    <row r="15" spans="1:48" s="1" customFormat="1" x14ac:dyDescent="0.3">
      <c r="A15" s="50" t="s">
        <v>688</v>
      </c>
      <c r="B15" s="1">
        <v>2018</v>
      </c>
      <c r="C15" s="119">
        <v>6760</v>
      </c>
      <c r="D15" s="50" t="s">
        <v>239</v>
      </c>
      <c r="E15" s="50" t="s">
        <v>240</v>
      </c>
      <c r="F15" s="30" t="s">
        <v>80</v>
      </c>
      <c r="G15" s="30" t="s">
        <v>158</v>
      </c>
      <c r="H15" s="30">
        <v>1</v>
      </c>
      <c r="I15" s="138" t="s">
        <v>484</v>
      </c>
      <c r="J15" s="50" t="s">
        <v>694</v>
      </c>
      <c r="K15" s="107"/>
      <c r="L15" s="30" t="s">
        <v>641</v>
      </c>
      <c r="M15" s="28">
        <v>41</v>
      </c>
      <c r="N15" s="28">
        <v>2</v>
      </c>
      <c r="O15" s="28">
        <v>29</v>
      </c>
      <c r="P15" s="28">
        <v>12</v>
      </c>
      <c r="Q15" s="107"/>
      <c r="R15" s="107">
        <v>0</v>
      </c>
      <c r="S15" s="107" t="s">
        <v>485</v>
      </c>
      <c r="T15" s="160" t="s">
        <v>486</v>
      </c>
      <c r="U15" s="107"/>
      <c r="V15" s="107"/>
      <c r="W15" s="107" t="s">
        <v>639</v>
      </c>
      <c r="X15" s="111" t="s">
        <v>640</v>
      </c>
      <c r="Y15" s="144"/>
      <c r="Z15" s="107"/>
      <c r="AA15" s="107"/>
      <c r="AB15" s="107"/>
      <c r="AC15" s="30" t="s">
        <v>241</v>
      </c>
      <c r="AD15" s="28">
        <v>2</v>
      </c>
      <c r="AE15" s="28">
        <v>1</v>
      </c>
      <c r="AF15" s="30" t="s">
        <v>235</v>
      </c>
      <c r="AG15" s="110" t="s">
        <v>152</v>
      </c>
      <c r="AH15" s="106" t="s">
        <v>487</v>
      </c>
      <c r="AI15" s="50" t="s">
        <v>242</v>
      </c>
      <c r="AJ15" s="29" t="s">
        <v>153</v>
      </c>
      <c r="AK15" s="107"/>
      <c r="AL15" s="107" t="s">
        <v>488</v>
      </c>
      <c r="AM15" s="107"/>
      <c r="AN15" s="107"/>
      <c r="AO15" s="107"/>
      <c r="AP15" s="107" t="s">
        <v>652</v>
      </c>
      <c r="AQ15" s="146" t="s">
        <v>653</v>
      </c>
      <c r="AR15" s="54"/>
      <c r="AS15" s="54" t="str">
        <f t="shared" si="0"/>
        <v>41(29/12)</v>
      </c>
      <c r="AT15" s="45"/>
      <c r="AU15" s="45"/>
      <c r="AV15" s="45"/>
    </row>
    <row r="16" spans="1:48" s="1" customFormat="1" x14ac:dyDescent="0.3">
      <c r="A16" s="29" t="s">
        <v>688</v>
      </c>
      <c r="B16" s="1">
        <v>2015</v>
      </c>
      <c r="C16" s="120">
        <v>2359</v>
      </c>
      <c r="D16" s="29" t="s">
        <v>149</v>
      </c>
      <c r="E16" s="29" t="s">
        <v>240</v>
      </c>
      <c r="F16" s="29" t="s">
        <v>157</v>
      </c>
      <c r="G16" s="29" t="s">
        <v>158</v>
      </c>
      <c r="H16" s="35">
        <v>1</v>
      </c>
      <c r="I16" s="108"/>
      <c r="J16" s="29" t="s">
        <v>695</v>
      </c>
      <c r="K16" s="29" t="s">
        <v>157</v>
      </c>
      <c r="L16" s="206" t="s">
        <v>642</v>
      </c>
      <c r="M16" s="35">
        <v>34</v>
      </c>
      <c r="N16" s="35">
        <v>2</v>
      </c>
      <c r="O16" s="35">
        <v>23</v>
      </c>
      <c r="P16" s="35">
        <v>11</v>
      </c>
      <c r="Q16" s="108"/>
      <c r="R16" s="108">
        <v>0</v>
      </c>
      <c r="S16" s="141" t="s">
        <v>160</v>
      </c>
      <c r="T16" s="108" t="s">
        <v>163</v>
      </c>
      <c r="U16" s="141" t="s">
        <v>159</v>
      </c>
      <c r="V16" s="108" t="s">
        <v>161</v>
      </c>
      <c r="W16" s="108"/>
      <c r="X16" s="141"/>
      <c r="Y16" s="108"/>
      <c r="Z16" s="108"/>
      <c r="AA16" s="108"/>
      <c r="AB16" s="108"/>
      <c r="AC16" s="170" t="s">
        <v>710</v>
      </c>
      <c r="AD16" s="35">
        <v>2</v>
      </c>
      <c r="AE16" s="35">
        <v>1</v>
      </c>
      <c r="AF16" s="35" t="s">
        <v>150</v>
      </c>
      <c r="AG16" s="110" t="s">
        <v>152</v>
      </c>
      <c r="AH16" s="110" t="s">
        <v>155</v>
      </c>
      <c r="AI16" s="29" t="s">
        <v>151</v>
      </c>
      <c r="AJ16" s="29" t="s">
        <v>153</v>
      </c>
      <c r="AK16" s="108"/>
      <c r="AL16" s="108" t="s">
        <v>154</v>
      </c>
      <c r="AM16" s="108"/>
      <c r="AN16" s="108"/>
      <c r="AO16" s="108"/>
      <c r="AP16" s="107" t="s">
        <v>652</v>
      </c>
      <c r="AQ16" s="48" t="s">
        <v>224</v>
      </c>
      <c r="AR16" s="48"/>
      <c r="AS16" s="54" t="str">
        <f t="shared" si="0"/>
        <v>34(23/11)</v>
      </c>
      <c r="AT16" s="54"/>
      <c r="AU16" s="54"/>
      <c r="AV16" s="54"/>
    </row>
    <row r="17" spans="1:48" s="1" customFormat="1" x14ac:dyDescent="0.3">
      <c r="A17" s="42" t="s">
        <v>687</v>
      </c>
      <c r="B17" s="1">
        <v>2017</v>
      </c>
      <c r="C17" s="41">
        <v>3403</v>
      </c>
      <c r="D17" s="42" t="s">
        <v>250</v>
      </c>
      <c r="E17" s="42" t="s">
        <v>240</v>
      </c>
      <c r="F17" s="42"/>
      <c r="G17" s="41" t="s">
        <v>158</v>
      </c>
      <c r="H17" s="41">
        <v>1</v>
      </c>
      <c r="I17" s="48" t="s">
        <v>80</v>
      </c>
      <c r="J17" s="50" t="s">
        <v>693</v>
      </c>
      <c r="K17" s="36"/>
      <c r="L17" s="36" t="s">
        <v>447</v>
      </c>
      <c r="M17" s="109">
        <v>22</v>
      </c>
      <c r="N17" s="109">
        <v>4</v>
      </c>
      <c r="O17" s="41" t="s">
        <v>626</v>
      </c>
      <c r="P17" s="109" t="s">
        <v>627</v>
      </c>
      <c r="Q17" s="117" t="s">
        <v>628</v>
      </c>
      <c r="R17" s="118">
        <v>0</v>
      </c>
      <c r="S17" s="140" t="s">
        <v>629</v>
      </c>
      <c r="T17" s="142">
        <v>0.5</v>
      </c>
      <c r="U17" s="56" t="s">
        <v>80</v>
      </c>
      <c r="V17" s="111"/>
      <c r="W17" s="56" t="s">
        <v>630</v>
      </c>
      <c r="X17" s="111" t="s">
        <v>631</v>
      </c>
      <c r="Y17" s="111"/>
      <c r="Z17" s="143"/>
      <c r="AA17" s="111"/>
      <c r="AB17" s="111"/>
      <c r="AC17" s="42" t="s">
        <v>234</v>
      </c>
      <c r="AD17" s="41">
        <v>1</v>
      </c>
      <c r="AE17" s="41">
        <v>1</v>
      </c>
      <c r="AF17" s="51" t="s">
        <v>251</v>
      </c>
      <c r="AG17" s="45" t="s">
        <v>632</v>
      </c>
      <c r="AH17" s="111" t="s">
        <v>633</v>
      </c>
      <c r="AI17" s="42" t="s">
        <v>634</v>
      </c>
      <c r="AJ17" s="145" t="s">
        <v>635</v>
      </c>
      <c r="AK17" s="111"/>
      <c r="AL17" s="111" t="s">
        <v>636</v>
      </c>
      <c r="AM17" s="111"/>
      <c r="AN17" s="111"/>
      <c r="AO17" s="111"/>
      <c r="AP17" s="111" t="s">
        <v>343</v>
      </c>
      <c r="AQ17" s="45" t="s">
        <v>637</v>
      </c>
      <c r="AR17" s="45" t="s">
        <v>638</v>
      </c>
      <c r="AS17" s="54" t="str">
        <f t="shared" si="0"/>
        <v>22(12(RAGT)/10(TOP))</v>
      </c>
      <c r="AT17" s="48"/>
      <c r="AU17" s="48"/>
      <c r="AV17" s="48"/>
    </row>
    <row r="19" spans="1:48" x14ac:dyDescent="0.3">
      <c r="R19" s="84"/>
    </row>
    <row r="20" spans="1:48" x14ac:dyDescent="0.3">
      <c r="R20" s="84"/>
      <c r="AD20" s="172">
        <f>6/9*100</f>
        <v>66.666666666666657</v>
      </c>
    </row>
    <row r="28" spans="1:48" x14ac:dyDescent="0.3">
      <c r="R28" s="84"/>
    </row>
    <row r="29" spans="1:48" x14ac:dyDescent="0.3">
      <c r="R29" s="84"/>
    </row>
    <row r="30" spans="1:48" x14ac:dyDescent="0.3">
      <c r="R30" s="84"/>
    </row>
  </sheetData>
  <sheetProtection algorithmName="SHA-512" hashValue="kgEHxj0VdBG5Xkw2j1HnXRr/KS5jvSAu4koZ9GYSRRnEwn93ozjpQx26TZL4aMY9naFwTCyWKidqJJwAXhX7Lw==" saltValue="pVYBkRjmvER+uaYUP6C48g==" spinCount="100000" sheet="1" objects="1" scenarios="1" selectLockedCells="1" selectUnlockedCells="1"/>
  <autoFilter ref="A4:AV17"/>
  <sortState ref="A6:AS23">
    <sortCondition descending="1" ref="E6:E30"/>
    <sortCondition descending="1" ref="AD6:AD30"/>
    <sortCondition descending="1" ref="B6:B30"/>
    <sortCondition ref="A6:A30"/>
  </sortState>
  <mergeCells count="24">
    <mergeCell ref="AQ2:AQ4"/>
    <mergeCell ref="S3:S4"/>
    <mergeCell ref="AC3:AC4"/>
    <mergeCell ref="M2:AB2"/>
    <mergeCell ref="AP2:AP4"/>
    <mergeCell ref="M3:P3"/>
    <mergeCell ref="AI3:AI4"/>
    <mergeCell ref="AI2:AL2"/>
    <mergeCell ref="AM2:AO2"/>
    <mergeCell ref="AM3:AM4"/>
    <mergeCell ref="AD3:AD4"/>
    <mergeCell ref="AK3:AK4"/>
    <mergeCell ref="T3:AB3"/>
    <mergeCell ref="H2:H4"/>
    <mergeCell ref="C2:C4"/>
    <mergeCell ref="D2:D4"/>
    <mergeCell ref="G2:G4"/>
    <mergeCell ref="E2:E4"/>
    <mergeCell ref="F2:F4"/>
    <mergeCell ref="K3:K4"/>
    <mergeCell ref="J2:J4"/>
    <mergeCell ref="I2:I4"/>
    <mergeCell ref="R3:R4"/>
    <mergeCell ref="L3:L4"/>
  </mergeCells>
  <phoneticPr fontId="1" type="noConversion"/>
  <pageMargins left="0.7" right="0.7" top="0.75" bottom="0.75" header="0.3" footer="0.3"/>
  <pageSetup paperSize="9" scale="2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434"/>
  <sheetViews>
    <sheetView zoomScale="70" zoomScaleNormal="70" workbookViewId="0">
      <pane xSplit="2" ySplit="3" topLeftCell="C4" activePane="bottomRight" state="frozen"/>
      <selection activeCell="D6" sqref="D6"/>
      <selection pane="topRight" activeCell="D6" sqref="D6"/>
      <selection pane="bottomLeft" activeCell="D6" sqref="D6"/>
      <selection pane="bottomRight"/>
    </sheetView>
  </sheetViews>
  <sheetFormatPr defaultRowHeight="16.5" x14ac:dyDescent="0.3"/>
  <cols>
    <col min="1" max="1" width="9" style="47"/>
    <col min="2" max="5" width="15" style="47" customWidth="1"/>
    <col min="6" max="9" width="14.5" style="17" customWidth="1"/>
    <col min="10" max="10" width="16.5" style="17" customWidth="1"/>
    <col min="11" max="11" width="9" style="17"/>
    <col min="12" max="12" width="15.625" style="17" customWidth="1"/>
    <col min="13" max="13" width="28.625" style="17" customWidth="1"/>
    <col min="14" max="14" width="12.875" style="17" bestFit="1" customWidth="1"/>
    <col min="15" max="15" width="10.625" style="18" customWidth="1"/>
    <col min="16" max="16" width="18.625" style="18" customWidth="1"/>
    <col min="17" max="17" width="13.25" style="17" customWidth="1"/>
    <col min="18" max="18" width="8" style="17" customWidth="1"/>
    <col min="19" max="19" width="12.5" style="17" bestFit="1" customWidth="1"/>
    <col min="20" max="20" width="11.875" style="17" customWidth="1"/>
    <col min="21" max="21" width="5.625" style="17" customWidth="1"/>
    <col min="22" max="22" width="8.625" style="17" customWidth="1"/>
    <col min="23" max="23" width="5.625" style="17" customWidth="1"/>
    <col min="24" max="27" width="9" style="12"/>
    <col min="28" max="28" width="11" style="12" bestFit="1" customWidth="1"/>
    <col min="29" max="29" width="9" style="12"/>
    <col min="30" max="30" width="9" style="17"/>
    <col min="31" max="31" width="9" style="47" customWidth="1"/>
    <col min="32" max="16384" width="9" style="47"/>
  </cols>
  <sheetData>
    <row r="1" spans="1:30" ht="30" customHeight="1" x14ac:dyDescent="0.3">
      <c r="A1" s="207" t="s">
        <v>11</v>
      </c>
      <c r="B1" s="130"/>
      <c r="C1" s="130"/>
      <c r="D1" s="130"/>
      <c r="E1" s="130"/>
      <c r="F1" s="10"/>
      <c r="G1" s="10"/>
      <c r="H1" s="10"/>
      <c r="I1" s="10"/>
      <c r="J1" s="10"/>
      <c r="K1" s="10"/>
      <c r="L1" s="10"/>
      <c r="M1" s="10"/>
      <c r="N1" s="10"/>
      <c r="O1" s="11"/>
      <c r="P1" s="11"/>
      <c r="Q1" s="10"/>
      <c r="R1" s="10"/>
      <c r="S1" s="47"/>
      <c r="T1" s="47"/>
      <c r="U1" s="47"/>
      <c r="V1" s="47"/>
      <c r="W1" s="47"/>
      <c r="AB1" s="124"/>
      <c r="AC1" s="124"/>
      <c r="AD1" s="47"/>
    </row>
    <row r="2" spans="1:30" s="211" customFormat="1" ht="13.5" customHeight="1" x14ac:dyDescent="0.3">
      <c r="A2" s="194" t="s">
        <v>74</v>
      </c>
      <c r="B2" s="194" t="s">
        <v>54</v>
      </c>
      <c r="C2" s="195" t="s">
        <v>73</v>
      </c>
      <c r="D2" s="195" t="s">
        <v>84</v>
      </c>
      <c r="E2" s="195" t="s">
        <v>85</v>
      </c>
      <c r="F2" s="195" t="s">
        <v>26</v>
      </c>
      <c r="G2" s="195" t="s">
        <v>81</v>
      </c>
      <c r="H2" s="195" t="s">
        <v>82</v>
      </c>
      <c r="I2" s="195" t="s">
        <v>83</v>
      </c>
      <c r="J2" s="195" t="s">
        <v>27</v>
      </c>
      <c r="K2" s="197" t="s">
        <v>28</v>
      </c>
      <c r="L2" s="193" t="s">
        <v>76</v>
      </c>
      <c r="M2" s="201" t="s">
        <v>23</v>
      </c>
      <c r="N2" s="193" t="s">
        <v>52</v>
      </c>
      <c r="O2" s="193" t="s">
        <v>3</v>
      </c>
      <c r="P2" s="201" t="s">
        <v>676</v>
      </c>
      <c r="Q2" s="193" t="s">
        <v>4</v>
      </c>
      <c r="R2" s="199" t="s">
        <v>5</v>
      </c>
      <c r="S2" s="200"/>
      <c r="T2" s="200"/>
      <c r="U2" s="199" t="s">
        <v>6</v>
      </c>
      <c r="V2" s="200"/>
      <c r="W2" s="200"/>
      <c r="X2" s="193" t="s">
        <v>77</v>
      </c>
      <c r="Y2" s="193"/>
      <c r="Z2" s="193"/>
      <c r="AA2" s="174"/>
      <c r="AB2" s="174" t="s">
        <v>7</v>
      </c>
      <c r="AC2" s="193" t="s">
        <v>0</v>
      </c>
      <c r="AD2" s="13"/>
    </row>
    <row r="3" spans="1:30" s="211" customFormat="1" ht="13.5" x14ac:dyDescent="0.3">
      <c r="A3" s="194"/>
      <c r="B3" s="194"/>
      <c r="C3" s="196"/>
      <c r="D3" s="196"/>
      <c r="E3" s="196"/>
      <c r="F3" s="196"/>
      <c r="G3" s="196"/>
      <c r="H3" s="196"/>
      <c r="I3" s="196"/>
      <c r="J3" s="196"/>
      <c r="K3" s="198"/>
      <c r="L3" s="193"/>
      <c r="M3" s="202"/>
      <c r="N3" s="193"/>
      <c r="O3" s="193"/>
      <c r="P3" s="202"/>
      <c r="Q3" s="193"/>
      <c r="R3" s="174" t="s">
        <v>25</v>
      </c>
      <c r="S3" s="174" t="s">
        <v>8</v>
      </c>
      <c r="T3" s="174" t="s">
        <v>9</v>
      </c>
      <c r="U3" s="174" t="s">
        <v>25</v>
      </c>
      <c r="V3" s="174" t="s">
        <v>8</v>
      </c>
      <c r="W3" s="174" t="s">
        <v>9</v>
      </c>
      <c r="X3" s="174" t="s">
        <v>5</v>
      </c>
      <c r="Y3" s="174" t="s">
        <v>24</v>
      </c>
      <c r="Z3" s="174" t="s">
        <v>6</v>
      </c>
      <c r="AA3" s="174" t="s">
        <v>24</v>
      </c>
      <c r="AB3" s="174" t="s">
        <v>10</v>
      </c>
      <c r="AC3" s="193"/>
      <c r="AD3" s="13"/>
    </row>
    <row r="4" spans="1:30" x14ac:dyDescent="0.3">
      <c r="A4" s="38">
        <v>185</v>
      </c>
      <c r="B4" s="34" t="str">
        <f>VLOOKUP(A4,'1_문헌특성'!C:AQ,2,0)</f>
        <v>Yazici (2019)</v>
      </c>
      <c r="C4" s="34" t="str">
        <f>VLOOKUP(A4,'1_문헌특성'!C:AQ,3,0)</f>
        <v>NRCT</v>
      </c>
      <c r="D4" s="35" t="str">
        <f>VLOOKUP(A4, '1_문헌특성'!C:AQ, 8, 0)</f>
        <v>1.뇌성마비</v>
      </c>
      <c r="E4" s="34" t="str">
        <f>VLOOKUP(A4, '1_문헌특성'!C:AQ, 9, 0)</f>
        <v>소아(5세~12세)</v>
      </c>
      <c r="F4" s="35" t="str">
        <f>VLOOKUP(A4, '1_문헌특성'!C:AQ, 27, 0)</f>
        <v>RGT(robotic  gait training)+일반재활치료</v>
      </c>
      <c r="G4" s="35">
        <f>VLOOKUP(A4, '1_문헌특성'!C:AQ, 28, 0)</f>
        <v>2</v>
      </c>
      <c r="H4" s="35">
        <f>VLOOKUP(A4, '1_문헌특성'!C:AQ, 29, 0)</f>
        <v>2</v>
      </c>
      <c r="I4" s="35" t="str">
        <f>VLOOKUP(A4, '1_문헌특성'!C:AQ, 30, 0)</f>
        <v>Innowalk Pro (Made for Movement, Norway)</v>
      </c>
      <c r="J4" s="35" t="str">
        <f>VLOOKUP(A4, '1_문헌특성'!C:AQ, 33, 0)</f>
        <v>PTR (physiotherapy rehabilitation)</v>
      </c>
      <c r="K4" s="15"/>
      <c r="L4" s="28" t="s">
        <v>75</v>
      </c>
      <c r="M4" s="15" t="s">
        <v>121</v>
      </c>
      <c r="N4" s="15" t="s">
        <v>123</v>
      </c>
      <c r="O4" s="16"/>
      <c r="P4" s="16" t="str">
        <f>VLOOKUP(A4,'1_문헌특성'!C:AQ,40,0)</f>
        <v>중재직후 12주, 추적관찰 3개월</v>
      </c>
      <c r="Q4" s="15">
        <v>0</v>
      </c>
      <c r="R4" s="15">
        <v>12</v>
      </c>
      <c r="S4" s="15">
        <v>5.8</v>
      </c>
      <c r="T4" s="15">
        <v>0.56000000000000005</v>
      </c>
      <c r="U4" s="15">
        <v>10</v>
      </c>
      <c r="V4" s="15">
        <v>5.18</v>
      </c>
      <c r="W4" s="15">
        <v>1.1299999999999999</v>
      </c>
      <c r="X4" s="15"/>
      <c r="Y4" s="15"/>
      <c r="Z4" s="15"/>
      <c r="AA4" s="15"/>
      <c r="AB4" s="15"/>
      <c r="AC4" s="15"/>
    </row>
    <row r="5" spans="1:30" x14ac:dyDescent="0.3">
      <c r="A5" s="38">
        <v>185</v>
      </c>
      <c r="B5" s="34" t="str">
        <f>VLOOKUP(A5,'1_문헌특성'!C:AQ,2,0)</f>
        <v>Yazici (2019)</v>
      </c>
      <c r="C5" s="34" t="str">
        <f>VLOOKUP(A5,'1_문헌특성'!C:AQ,3,0)</f>
        <v>NRCT</v>
      </c>
      <c r="D5" s="35" t="str">
        <f>VLOOKUP(A5, '1_문헌특성'!C:AQ, 8, 0)</f>
        <v>1.뇌성마비</v>
      </c>
      <c r="E5" s="34" t="str">
        <f>VLOOKUP(A5, '1_문헌특성'!C:AQ, 9, 0)</f>
        <v>소아(5세~12세)</v>
      </c>
      <c r="F5" s="35" t="str">
        <f>VLOOKUP(A5, '1_문헌특성'!C:AQ, 27, 0)</f>
        <v>RGT(robotic  gait training)+일반재활치료</v>
      </c>
      <c r="G5" s="35">
        <f>VLOOKUP(A5, '1_문헌특성'!C:AQ, 28, 0)</f>
        <v>2</v>
      </c>
      <c r="H5" s="35">
        <f>VLOOKUP(A5, '1_문헌특성'!C:AQ, 29, 0)</f>
        <v>2</v>
      </c>
      <c r="I5" s="35" t="str">
        <f>VLOOKUP(A5, '1_문헌특성'!C:AQ, 30, 0)</f>
        <v>Innowalk Pro (Made for Movement, Norway)</v>
      </c>
      <c r="J5" s="35" t="str">
        <f>VLOOKUP(A5, '1_문헌특성'!C:AQ, 33, 0)</f>
        <v>PTR (physiotherapy rehabilitation)</v>
      </c>
      <c r="K5" s="15"/>
      <c r="L5" s="28" t="s">
        <v>75</v>
      </c>
      <c r="M5" s="15" t="s">
        <v>121</v>
      </c>
      <c r="N5" s="15" t="s">
        <v>123</v>
      </c>
      <c r="O5" s="16"/>
      <c r="P5" s="16" t="str">
        <f>VLOOKUP(A5,'1_문헌특성'!C:AQ,40,0)</f>
        <v>중재직후 12주, 추적관찰 3개월</v>
      </c>
      <c r="Q5" s="15" t="s">
        <v>446</v>
      </c>
      <c r="R5" s="15">
        <v>12</v>
      </c>
      <c r="S5" s="15">
        <v>5.1100000000000003</v>
      </c>
      <c r="T5" s="15">
        <v>0.92</v>
      </c>
      <c r="U5" s="15">
        <v>10</v>
      </c>
      <c r="V5" s="15">
        <v>4.8600000000000003</v>
      </c>
      <c r="W5" s="15">
        <v>0.67</v>
      </c>
      <c r="X5" s="15"/>
      <c r="Y5" s="15"/>
      <c r="Z5" s="15"/>
      <c r="AA5" s="15"/>
      <c r="AB5" s="15"/>
      <c r="AC5" s="15"/>
    </row>
    <row r="6" spans="1:30" x14ac:dyDescent="0.3">
      <c r="A6" s="38">
        <v>185</v>
      </c>
      <c r="B6" s="34" t="str">
        <f>VLOOKUP(A6,'1_문헌특성'!C:AQ,2,0)</f>
        <v>Yazici (2019)</v>
      </c>
      <c r="C6" s="34" t="str">
        <f>VLOOKUP(A6,'1_문헌특성'!C:AQ,3,0)</f>
        <v>NRCT</v>
      </c>
      <c r="D6" s="35" t="str">
        <f>VLOOKUP(A6, '1_문헌특성'!C:AQ, 8, 0)</f>
        <v>1.뇌성마비</v>
      </c>
      <c r="E6" s="34" t="str">
        <f>VLOOKUP(A6, '1_문헌특성'!C:AQ, 9, 0)</f>
        <v>소아(5세~12세)</v>
      </c>
      <c r="F6" s="35" t="str">
        <f>VLOOKUP(A6, '1_문헌특성'!C:AQ, 27, 0)</f>
        <v>RGT(robotic  gait training)+일반재활치료</v>
      </c>
      <c r="G6" s="35">
        <f>VLOOKUP(A6, '1_문헌특성'!C:AQ, 28, 0)</f>
        <v>2</v>
      </c>
      <c r="H6" s="35">
        <f>VLOOKUP(A6, '1_문헌특성'!C:AQ, 29, 0)</f>
        <v>2</v>
      </c>
      <c r="I6" s="35" t="str">
        <f>VLOOKUP(A6, '1_문헌특성'!C:AQ, 30, 0)</f>
        <v>Innowalk Pro (Made for Movement, Norway)</v>
      </c>
      <c r="J6" s="35" t="str">
        <f>VLOOKUP(A6, '1_문헌특성'!C:AQ, 33, 0)</f>
        <v>PTR (physiotherapy rehabilitation)</v>
      </c>
      <c r="K6" s="15"/>
      <c r="L6" s="28" t="s">
        <v>75</v>
      </c>
      <c r="M6" s="15" t="s">
        <v>121</v>
      </c>
      <c r="N6" s="15" t="s">
        <v>123</v>
      </c>
      <c r="O6" s="16"/>
      <c r="P6" s="16" t="str">
        <f>VLOOKUP(A6,'1_문헌특성'!C:AQ,40,0)</f>
        <v>중재직후 12주, 추적관찰 3개월</v>
      </c>
      <c r="Q6" s="15" t="s">
        <v>343</v>
      </c>
      <c r="R6" s="15">
        <v>12</v>
      </c>
      <c r="S6" s="15">
        <v>5.36</v>
      </c>
      <c r="T6" s="15">
        <v>0.96</v>
      </c>
      <c r="U6" s="15">
        <v>10</v>
      </c>
      <c r="V6" s="15">
        <v>5.9</v>
      </c>
      <c r="W6" s="15">
        <v>0.9</v>
      </c>
      <c r="X6" s="15"/>
      <c r="Y6" s="15"/>
      <c r="Z6" s="15"/>
      <c r="AA6" s="15"/>
      <c r="AB6" s="15"/>
      <c r="AC6" s="15"/>
    </row>
    <row r="7" spans="1:30" x14ac:dyDescent="0.3">
      <c r="A7" s="38">
        <v>185</v>
      </c>
      <c r="B7" s="34" t="str">
        <f>VLOOKUP(A7,'1_문헌특성'!C:AQ,2,0)</f>
        <v>Yazici (2019)</v>
      </c>
      <c r="C7" s="34" t="str">
        <f>VLOOKUP(A7,'1_문헌특성'!C:AQ,3,0)</f>
        <v>NRCT</v>
      </c>
      <c r="D7" s="35" t="str">
        <f>VLOOKUP(A7, '1_문헌특성'!C:AQ, 8, 0)</f>
        <v>1.뇌성마비</v>
      </c>
      <c r="E7" s="34" t="str">
        <f>VLOOKUP(A7, '1_문헌특성'!C:AQ, 9, 0)</f>
        <v>소아(5세~12세)</v>
      </c>
      <c r="F7" s="35" t="str">
        <f>VLOOKUP(A7, '1_문헌특성'!C:AQ, 27, 0)</f>
        <v>RGT(robotic  gait training)+일반재활치료</v>
      </c>
      <c r="G7" s="35">
        <f>VLOOKUP(A7, '1_문헌특성'!C:AQ, 28, 0)</f>
        <v>2</v>
      </c>
      <c r="H7" s="35">
        <f>VLOOKUP(A7, '1_문헌특성'!C:AQ, 29, 0)</f>
        <v>2</v>
      </c>
      <c r="I7" s="35" t="str">
        <f>VLOOKUP(A7, '1_문헌특성'!C:AQ, 30, 0)</f>
        <v>Innowalk Pro (Made for Movement, Norway)</v>
      </c>
      <c r="J7" s="35" t="str">
        <f>VLOOKUP(A7, '1_문헌특성'!C:AQ, 33, 0)</f>
        <v>PTR (physiotherapy rehabilitation)</v>
      </c>
      <c r="K7" s="15"/>
      <c r="L7" s="28" t="s">
        <v>75</v>
      </c>
      <c r="M7" s="15" t="s">
        <v>122</v>
      </c>
      <c r="N7" s="15" t="s">
        <v>123</v>
      </c>
      <c r="O7" s="16"/>
      <c r="P7" s="16" t="str">
        <f>VLOOKUP(A7,'1_문헌특성'!C:AQ,40,0)</f>
        <v>중재직후 12주, 추적관찰 3개월</v>
      </c>
      <c r="Q7" s="15">
        <v>0</v>
      </c>
      <c r="R7" s="15">
        <v>12</v>
      </c>
      <c r="S7" s="15">
        <v>3.84</v>
      </c>
      <c r="T7" s="15">
        <v>0.71</v>
      </c>
      <c r="U7" s="15">
        <v>10</v>
      </c>
      <c r="V7" s="15">
        <v>3.85</v>
      </c>
      <c r="W7" s="15">
        <v>0.65</v>
      </c>
      <c r="X7" s="15"/>
      <c r="Y7" s="15"/>
      <c r="Z7" s="15"/>
      <c r="AA7" s="15"/>
      <c r="AB7" s="15"/>
      <c r="AC7" s="15"/>
    </row>
    <row r="8" spans="1:30" x14ac:dyDescent="0.3">
      <c r="A8" s="38">
        <v>185</v>
      </c>
      <c r="B8" s="34" t="str">
        <f>VLOOKUP(A8,'1_문헌특성'!C:AQ,2,0)</f>
        <v>Yazici (2019)</v>
      </c>
      <c r="C8" s="34" t="str">
        <f>VLOOKUP(A8,'1_문헌특성'!C:AQ,3,0)</f>
        <v>NRCT</v>
      </c>
      <c r="D8" s="35" t="str">
        <f>VLOOKUP(A8, '1_문헌특성'!C:AQ, 8, 0)</f>
        <v>1.뇌성마비</v>
      </c>
      <c r="E8" s="34" t="str">
        <f>VLOOKUP(A8, '1_문헌특성'!C:AQ, 9, 0)</f>
        <v>소아(5세~12세)</v>
      </c>
      <c r="F8" s="35" t="str">
        <f>VLOOKUP(A8, '1_문헌특성'!C:AQ, 27, 0)</f>
        <v>RGT(robotic  gait training)+일반재활치료</v>
      </c>
      <c r="G8" s="35">
        <f>VLOOKUP(A8, '1_문헌특성'!C:AQ, 28, 0)</f>
        <v>2</v>
      </c>
      <c r="H8" s="35">
        <f>VLOOKUP(A8, '1_문헌특성'!C:AQ, 29, 0)</f>
        <v>2</v>
      </c>
      <c r="I8" s="35" t="str">
        <f>VLOOKUP(A8, '1_문헌특성'!C:AQ, 30, 0)</f>
        <v>Innowalk Pro (Made for Movement, Norway)</v>
      </c>
      <c r="J8" s="35" t="str">
        <f>VLOOKUP(A8, '1_문헌특성'!C:AQ, 33, 0)</f>
        <v>PTR (physiotherapy rehabilitation)</v>
      </c>
      <c r="K8" s="15"/>
      <c r="L8" s="28" t="s">
        <v>75</v>
      </c>
      <c r="M8" s="15" t="s">
        <v>122</v>
      </c>
      <c r="N8" s="15" t="s">
        <v>123</v>
      </c>
      <c r="O8" s="16"/>
      <c r="P8" s="16" t="str">
        <f>VLOOKUP(A8,'1_문헌특성'!C:AQ,40,0)</f>
        <v>중재직후 12주, 추적관찰 3개월</v>
      </c>
      <c r="Q8" s="15" t="s">
        <v>446</v>
      </c>
      <c r="R8" s="15">
        <v>12</v>
      </c>
      <c r="S8" s="15">
        <v>3.41</v>
      </c>
      <c r="T8" s="15">
        <v>0.37</v>
      </c>
      <c r="U8" s="15">
        <v>10</v>
      </c>
      <c r="V8" s="15">
        <v>3.78</v>
      </c>
      <c r="W8" s="15">
        <v>0.59</v>
      </c>
      <c r="X8" s="15"/>
      <c r="Y8" s="15"/>
      <c r="Z8" s="15"/>
      <c r="AA8" s="15"/>
      <c r="AB8" s="15"/>
      <c r="AC8" s="15"/>
    </row>
    <row r="9" spans="1:30" x14ac:dyDescent="0.3">
      <c r="A9" s="38">
        <v>185</v>
      </c>
      <c r="B9" s="34" t="str">
        <f>VLOOKUP(A9,'1_문헌특성'!C:AQ,2,0)</f>
        <v>Yazici (2019)</v>
      </c>
      <c r="C9" s="34" t="str">
        <f>VLOOKUP(A9,'1_문헌특성'!C:AQ,3,0)</f>
        <v>NRCT</v>
      </c>
      <c r="D9" s="35" t="str">
        <f>VLOOKUP(A9, '1_문헌특성'!C:AQ, 8, 0)</f>
        <v>1.뇌성마비</v>
      </c>
      <c r="E9" s="34" t="str">
        <f>VLOOKUP(A9, '1_문헌특성'!C:AQ, 9, 0)</f>
        <v>소아(5세~12세)</v>
      </c>
      <c r="F9" s="35" t="str">
        <f>VLOOKUP(A9, '1_문헌특성'!C:AQ, 27, 0)</f>
        <v>RGT(robotic  gait training)+일반재활치료</v>
      </c>
      <c r="G9" s="35">
        <f>VLOOKUP(A9, '1_문헌특성'!C:AQ, 28, 0)</f>
        <v>2</v>
      </c>
      <c r="H9" s="35">
        <f>VLOOKUP(A9, '1_문헌특성'!C:AQ, 29, 0)</f>
        <v>2</v>
      </c>
      <c r="I9" s="35" t="str">
        <f>VLOOKUP(A9, '1_문헌특성'!C:AQ, 30, 0)</f>
        <v>Innowalk Pro (Made for Movement, Norway)</v>
      </c>
      <c r="J9" s="35" t="str">
        <f>VLOOKUP(A9, '1_문헌특성'!C:AQ, 33, 0)</f>
        <v>PTR (physiotherapy rehabilitation)</v>
      </c>
      <c r="K9" s="15"/>
      <c r="L9" s="28" t="s">
        <v>75</v>
      </c>
      <c r="M9" s="15" t="s">
        <v>122</v>
      </c>
      <c r="N9" s="15" t="s">
        <v>123</v>
      </c>
      <c r="O9" s="16"/>
      <c r="P9" s="16" t="str">
        <f>VLOOKUP(A9,'1_문헌특성'!C:AQ,40,0)</f>
        <v>중재직후 12주, 추적관찰 3개월</v>
      </c>
      <c r="Q9" s="15" t="s">
        <v>343</v>
      </c>
      <c r="R9" s="15">
        <v>12</v>
      </c>
      <c r="S9" s="15">
        <v>3.66</v>
      </c>
      <c r="T9" s="15">
        <v>0.51</v>
      </c>
      <c r="U9" s="15">
        <v>10</v>
      </c>
      <c r="V9" s="15">
        <v>3.94</v>
      </c>
      <c r="W9" s="15">
        <v>0.45</v>
      </c>
      <c r="X9" s="15"/>
      <c r="Y9" s="15"/>
      <c r="Z9" s="15"/>
      <c r="AA9" s="15"/>
      <c r="AB9" s="15"/>
      <c r="AC9" s="15"/>
    </row>
    <row r="10" spans="1:30" x14ac:dyDescent="0.3">
      <c r="A10" s="38">
        <v>185</v>
      </c>
      <c r="B10" s="34" t="str">
        <f>VLOOKUP(A10,'1_문헌특성'!C:AQ,2,0)</f>
        <v>Yazici (2019)</v>
      </c>
      <c r="C10" s="34" t="str">
        <f>VLOOKUP(A10,'1_문헌특성'!C:AQ,3,0)</f>
        <v>NRCT</v>
      </c>
      <c r="D10" s="35" t="str">
        <f>VLOOKUP(A10, '1_문헌특성'!C:AQ, 8, 0)</f>
        <v>1.뇌성마비</v>
      </c>
      <c r="E10" s="34" t="str">
        <f>VLOOKUP(A10, '1_문헌특성'!C:AQ, 9, 0)</f>
        <v>소아(5세~12세)</v>
      </c>
      <c r="F10" s="35" t="str">
        <f>VLOOKUP(A10, '1_문헌특성'!C:AQ, 27, 0)</f>
        <v>RGT(robotic  gait training)+일반재활치료</v>
      </c>
      <c r="G10" s="35">
        <f>VLOOKUP(A10, '1_문헌특성'!C:AQ, 28, 0)</f>
        <v>2</v>
      </c>
      <c r="H10" s="35">
        <f>VLOOKUP(A10, '1_문헌특성'!C:AQ, 29, 0)</f>
        <v>2</v>
      </c>
      <c r="I10" s="35" t="str">
        <f>VLOOKUP(A10, '1_문헌특성'!C:AQ, 30, 0)</f>
        <v>Innowalk Pro (Made for Movement, Norway)</v>
      </c>
      <c r="J10" s="35" t="str">
        <f>VLOOKUP(A10, '1_문헌특성'!C:AQ, 33, 0)</f>
        <v>PTR (physiotherapy rehabilitation)</v>
      </c>
      <c r="K10" s="15"/>
      <c r="L10" s="28" t="s">
        <v>75</v>
      </c>
      <c r="M10" s="15" t="s">
        <v>124</v>
      </c>
      <c r="N10" s="15" t="s">
        <v>79</v>
      </c>
      <c r="O10" s="16"/>
      <c r="P10" s="16" t="str">
        <f>VLOOKUP(A10,'1_문헌특성'!C:AQ,40,0)</f>
        <v>중재직후 12주, 추적관찰 3개월</v>
      </c>
      <c r="Q10" s="15">
        <v>0</v>
      </c>
      <c r="R10" s="15">
        <v>12</v>
      </c>
      <c r="S10" s="15">
        <v>409.58</v>
      </c>
      <c r="T10" s="15">
        <v>49.1</v>
      </c>
      <c r="U10" s="15">
        <v>10</v>
      </c>
      <c r="V10" s="15">
        <v>437</v>
      </c>
      <c r="W10" s="15">
        <v>55</v>
      </c>
      <c r="X10" s="15"/>
      <c r="Y10" s="15"/>
      <c r="Z10" s="15"/>
      <c r="AA10" s="15"/>
      <c r="AB10" s="15"/>
      <c r="AC10" s="15"/>
    </row>
    <row r="11" spans="1:30" x14ac:dyDescent="0.3">
      <c r="A11" s="38">
        <v>185</v>
      </c>
      <c r="B11" s="34" t="str">
        <f>VLOOKUP(A11,'1_문헌특성'!C:AQ,2,0)</f>
        <v>Yazici (2019)</v>
      </c>
      <c r="C11" s="34" t="str">
        <f>VLOOKUP(A11,'1_문헌특성'!C:AQ,3,0)</f>
        <v>NRCT</v>
      </c>
      <c r="D11" s="35" t="str">
        <f>VLOOKUP(A11, '1_문헌특성'!C:AQ, 8, 0)</f>
        <v>1.뇌성마비</v>
      </c>
      <c r="E11" s="34" t="str">
        <f>VLOOKUP(A11, '1_문헌특성'!C:AQ, 9, 0)</f>
        <v>소아(5세~12세)</v>
      </c>
      <c r="F11" s="35" t="str">
        <f>VLOOKUP(A11, '1_문헌특성'!C:AQ, 27, 0)</f>
        <v>RGT(robotic  gait training)+일반재활치료</v>
      </c>
      <c r="G11" s="35">
        <f>VLOOKUP(A11, '1_문헌특성'!C:AQ, 28, 0)</f>
        <v>2</v>
      </c>
      <c r="H11" s="35">
        <f>VLOOKUP(A11, '1_문헌특성'!C:AQ, 29, 0)</f>
        <v>2</v>
      </c>
      <c r="I11" s="35" t="str">
        <f>VLOOKUP(A11, '1_문헌특성'!C:AQ, 30, 0)</f>
        <v>Innowalk Pro (Made for Movement, Norway)</v>
      </c>
      <c r="J11" s="35" t="str">
        <f>VLOOKUP(A11, '1_문헌특성'!C:AQ, 33, 0)</f>
        <v>PTR (physiotherapy rehabilitation)</v>
      </c>
      <c r="K11" s="15"/>
      <c r="L11" s="28" t="s">
        <v>75</v>
      </c>
      <c r="M11" s="15" t="s">
        <v>124</v>
      </c>
      <c r="N11" s="15" t="s">
        <v>79</v>
      </c>
      <c r="O11" s="16"/>
      <c r="P11" s="16" t="str">
        <f>VLOOKUP(A11,'1_문헌특성'!C:AQ,40,0)</f>
        <v>중재직후 12주, 추적관찰 3개월</v>
      </c>
      <c r="Q11" s="15" t="s">
        <v>446</v>
      </c>
      <c r="R11" s="15">
        <v>12</v>
      </c>
      <c r="S11" s="15">
        <v>475.17</v>
      </c>
      <c r="T11" s="15">
        <v>47.7</v>
      </c>
      <c r="U11" s="15">
        <v>10</v>
      </c>
      <c r="V11" s="15">
        <v>459.17</v>
      </c>
      <c r="W11" s="15">
        <v>53.75</v>
      </c>
      <c r="X11" s="15"/>
      <c r="Y11" s="15"/>
      <c r="Z11" s="15"/>
      <c r="AA11" s="15"/>
      <c r="AB11" s="15"/>
      <c r="AC11" s="15"/>
    </row>
    <row r="12" spans="1:30" x14ac:dyDescent="0.3">
      <c r="A12" s="38">
        <v>185</v>
      </c>
      <c r="B12" s="34" t="str">
        <f>VLOOKUP(A12,'1_문헌특성'!C:AQ,2,0)</f>
        <v>Yazici (2019)</v>
      </c>
      <c r="C12" s="34" t="str">
        <f>VLOOKUP(A12,'1_문헌특성'!C:AQ,3,0)</f>
        <v>NRCT</v>
      </c>
      <c r="D12" s="35" t="str">
        <f>VLOOKUP(A12, '1_문헌특성'!C:AQ, 8, 0)</f>
        <v>1.뇌성마비</v>
      </c>
      <c r="E12" s="34" t="str">
        <f>VLOOKUP(A12, '1_문헌특성'!C:AQ, 9, 0)</f>
        <v>소아(5세~12세)</v>
      </c>
      <c r="F12" s="35" t="str">
        <f>VLOOKUP(A12, '1_문헌특성'!C:AQ, 27, 0)</f>
        <v>RGT(robotic  gait training)+일반재활치료</v>
      </c>
      <c r="G12" s="35">
        <f>VLOOKUP(A12, '1_문헌특성'!C:AQ, 28, 0)</f>
        <v>2</v>
      </c>
      <c r="H12" s="35">
        <f>VLOOKUP(A12, '1_문헌특성'!C:AQ, 29, 0)</f>
        <v>2</v>
      </c>
      <c r="I12" s="35" t="str">
        <f>VLOOKUP(A12, '1_문헌특성'!C:AQ, 30, 0)</f>
        <v>Innowalk Pro (Made for Movement, Norway)</v>
      </c>
      <c r="J12" s="35" t="str">
        <f>VLOOKUP(A12, '1_문헌특성'!C:AQ, 33, 0)</f>
        <v>PTR (physiotherapy rehabilitation)</v>
      </c>
      <c r="K12" s="15"/>
      <c r="L12" s="28" t="s">
        <v>75</v>
      </c>
      <c r="M12" s="15" t="s">
        <v>124</v>
      </c>
      <c r="N12" s="15" t="s">
        <v>79</v>
      </c>
      <c r="O12" s="16"/>
      <c r="P12" s="16" t="str">
        <f>VLOOKUP(A12,'1_문헌특성'!C:AQ,40,0)</f>
        <v>중재직후 12주, 추적관찰 3개월</v>
      </c>
      <c r="Q12" s="15" t="s">
        <v>343</v>
      </c>
      <c r="R12" s="15">
        <v>12</v>
      </c>
      <c r="S12" s="15">
        <v>438.17</v>
      </c>
      <c r="T12" s="15">
        <v>47.3</v>
      </c>
      <c r="U12" s="15">
        <v>10</v>
      </c>
      <c r="V12" s="15">
        <v>443.43</v>
      </c>
      <c r="W12" s="15">
        <v>43.91</v>
      </c>
      <c r="X12" s="15"/>
      <c r="Y12" s="15"/>
      <c r="Z12" s="15"/>
      <c r="AA12" s="15"/>
      <c r="AB12" s="15"/>
      <c r="AC12" s="15"/>
    </row>
    <row r="13" spans="1:30" x14ac:dyDescent="0.3">
      <c r="A13" s="38">
        <v>185</v>
      </c>
      <c r="B13" s="34" t="str">
        <f>VLOOKUP(A13,'1_문헌특성'!C:AQ,2,0)</f>
        <v>Yazici (2019)</v>
      </c>
      <c r="C13" s="34" t="str">
        <f>VLOOKUP(A13,'1_문헌특성'!C:AQ,3,0)</f>
        <v>NRCT</v>
      </c>
      <c r="D13" s="35" t="str">
        <f>VLOOKUP(A13, '1_문헌특성'!C:AQ, 8, 0)</f>
        <v>1.뇌성마비</v>
      </c>
      <c r="E13" s="34" t="str">
        <f>VLOOKUP(A13, '1_문헌특성'!C:AQ, 9, 0)</f>
        <v>소아(5세~12세)</v>
      </c>
      <c r="F13" s="35" t="str">
        <f>VLOOKUP(A13, '1_문헌특성'!C:AQ, 27, 0)</f>
        <v>RGT(robotic  gait training)+일반재활치료</v>
      </c>
      <c r="G13" s="35">
        <f>VLOOKUP(A13, '1_문헌특성'!C:AQ, 28, 0)</f>
        <v>2</v>
      </c>
      <c r="H13" s="35">
        <f>VLOOKUP(A13, '1_문헌특성'!C:AQ, 29, 0)</f>
        <v>2</v>
      </c>
      <c r="I13" s="35" t="str">
        <f>VLOOKUP(A13, '1_문헌특성'!C:AQ, 30, 0)</f>
        <v>Innowalk Pro (Made for Movement, Norway)</v>
      </c>
      <c r="J13" s="35" t="str">
        <f>VLOOKUP(A13, '1_문헌특성'!C:AQ, 33, 0)</f>
        <v>PTR (physiotherapy rehabilitation)</v>
      </c>
      <c r="K13" s="15"/>
      <c r="L13" s="15" t="s">
        <v>139</v>
      </c>
      <c r="M13" s="15" t="s">
        <v>125</v>
      </c>
      <c r="N13" s="15" t="s">
        <v>126</v>
      </c>
      <c r="O13" s="16"/>
      <c r="P13" s="16" t="str">
        <f>VLOOKUP(A13,'1_문헌특성'!C:AQ,40,0)</f>
        <v>중재직후 12주, 추적관찰 3개월</v>
      </c>
      <c r="Q13" s="15">
        <v>0</v>
      </c>
      <c r="R13" s="15">
        <v>12</v>
      </c>
      <c r="S13" s="15">
        <v>4.38</v>
      </c>
      <c r="T13" s="15">
        <v>3.84</v>
      </c>
      <c r="U13" s="15">
        <v>10</v>
      </c>
      <c r="V13" s="15">
        <v>5.8</v>
      </c>
      <c r="W13" s="15">
        <v>5.81</v>
      </c>
      <c r="X13" s="15"/>
      <c r="Y13" s="15"/>
      <c r="Z13" s="15"/>
      <c r="AA13" s="15"/>
      <c r="AB13" s="15"/>
      <c r="AC13" s="15"/>
    </row>
    <row r="14" spans="1:30" x14ac:dyDescent="0.3">
      <c r="A14" s="38">
        <v>185</v>
      </c>
      <c r="B14" s="34" t="str">
        <f>VLOOKUP(A14,'1_문헌특성'!C:AQ,2,0)</f>
        <v>Yazici (2019)</v>
      </c>
      <c r="C14" s="34" t="str">
        <f>VLOOKUP(A14,'1_문헌특성'!C:AQ,3,0)</f>
        <v>NRCT</v>
      </c>
      <c r="D14" s="35" t="str">
        <f>VLOOKUP(A14, '1_문헌특성'!C:AQ, 8, 0)</f>
        <v>1.뇌성마비</v>
      </c>
      <c r="E14" s="34" t="str">
        <f>VLOOKUP(A14, '1_문헌특성'!C:AQ, 9, 0)</f>
        <v>소아(5세~12세)</v>
      </c>
      <c r="F14" s="35" t="str">
        <f>VLOOKUP(A14, '1_문헌특성'!C:AQ, 27, 0)</f>
        <v>RGT(robotic  gait training)+일반재활치료</v>
      </c>
      <c r="G14" s="35">
        <f>VLOOKUP(A14, '1_문헌특성'!C:AQ, 28, 0)</f>
        <v>2</v>
      </c>
      <c r="H14" s="35">
        <f>VLOOKUP(A14, '1_문헌특성'!C:AQ, 29, 0)</f>
        <v>2</v>
      </c>
      <c r="I14" s="35" t="str">
        <f>VLOOKUP(A14, '1_문헌특성'!C:AQ, 30, 0)</f>
        <v>Innowalk Pro (Made for Movement, Norway)</v>
      </c>
      <c r="J14" s="35" t="str">
        <f>VLOOKUP(A14, '1_문헌특성'!C:AQ, 33, 0)</f>
        <v>PTR (physiotherapy rehabilitation)</v>
      </c>
      <c r="K14" s="15"/>
      <c r="L14" s="15" t="s">
        <v>139</v>
      </c>
      <c r="M14" s="15" t="s">
        <v>125</v>
      </c>
      <c r="N14" s="15" t="s">
        <v>126</v>
      </c>
      <c r="O14" s="16"/>
      <c r="P14" s="16" t="str">
        <f>VLOOKUP(A14,'1_문헌특성'!C:AQ,40,0)</f>
        <v>중재직후 12주, 추적관찰 3개월</v>
      </c>
      <c r="Q14" s="15" t="s">
        <v>446</v>
      </c>
      <c r="R14" s="15">
        <v>12</v>
      </c>
      <c r="S14" s="17">
        <v>9.9</v>
      </c>
      <c r="T14" s="15">
        <v>14.81</v>
      </c>
      <c r="U14" s="15">
        <v>10</v>
      </c>
      <c r="V14" s="15">
        <v>13.87</v>
      </c>
      <c r="W14" s="15">
        <v>19.46</v>
      </c>
      <c r="X14" s="15"/>
      <c r="Y14" s="15"/>
      <c r="Z14" s="15"/>
      <c r="AA14" s="15"/>
      <c r="AB14" s="15"/>
      <c r="AC14" s="15"/>
    </row>
    <row r="15" spans="1:30" x14ac:dyDescent="0.3">
      <c r="A15" s="38">
        <v>185</v>
      </c>
      <c r="B15" s="34" t="str">
        <f>VLOOKUP(A15,'1_문헌특성'!C:AQ,2,0)</f>
        <v>Yazici (2019)</v>
      </c>
      <c r="C15" s="34" t="str">
        <f>VLOOKUP(A15,'1_문헌특성'!C:AQ,3,0)</f>
        <v>NRCT</v>
      </c>
      <c r="D15" s="35" t="str">
        <f>VLOOKUP(A15, '1_문헌특성'!C:AQ, 8, 0)</f>
        <v>1.뇌성마비</v>
      </c>
      <c r="E15" s="34" t="str">
        <f>VLOOKUP(A15, '1_문헌특성'!C:AQ, 9, 0)</f>
        <v>소아(5세~12세)</v>
      </c>
      <c r="F15" s="35" t="str">
        <f>VLOOKUP(A15, '1_문헌특성'!C:AQ, 27, 0)</f>
        <v>RGT(robotic  gait training)+일반재활치료</v>
      </c>
      <c r="G15" s="35">
        <f>VLOOKUP(A15, '1_문헌특성'!C:AQ, 28, 0)</f>
        <v>2</v>
      </c>
      <c r="H15" s="35">
        <f>VLOOKUP(A15, '1_문헌특성'!C:AQ, 29, 0)</f>
        <v>2</v>
      </c>
      <c r="I15" s="35" t="str">
        <f>VLOOKUP(A15, '1_문헌특성'!C:AQ, 30, 0)</f>
        <v>Innowalk Pro (Made for Movement, Norway)</v>
      </c>
      <c r="J15" s="35" t="str">
        <f>VLOOKUP(A15, '1_문헌특성'!C:AQ, 33, 0)</f>
        <v>PTR (physiotherapy rehabilitation)</v>
      </c>
      <c r="K15" s="15"/>
      <c r="L15" s="15" t="s">
        <v>139</v>
      </c>
      <c r="M15" s="15" t="s">
        <v>125</v>
      </c>
      <c r="N15" s="15" t="s">
        <v>126</v>
      </c>
      <c r="O15" s="16"/>
      <c r="P15" s="16" t="str">
        <f>VLOOKUP(A15,'1_문헌특성'!C:AQ,40,0)</f>
        <v>중재직후 12주, 추적관찰 3개월</v>
      </c>
      <c r="Q15" s="15" t="s">
        <v>343</v>
      </c>
      <c r="R15" s="15">
        <v>12</v>
      </c>
      <c r="S15" s="17">
        <v>31.8</v>
      </c>
      <c r="T15" s="15">
        <v>74.91</v>
      </c>
      <c r="U15" s="15">
        <v>10</v>
      </c>
      <c r="V15" s="15">
        <v>8.09</v>
      </c>
      <c r="W15" s="15">
        <v>7.02</v>
      </c>
      <c r="X15" s="15"/>
      <c r="Y15" s="15"/>
      <c r="Z15" s="15"/>
      <c r="AA15" s="15"/>
      <c r="AB15" s="15"/>
      <c r="AC15" s="15"/>
    </row>
    <row r="16" spans="1:30" x14ac:dyDescent="0.3">
      <c r="A16" s="38">
        <v>185</v>
      </c>
      <c r="B16" s="34" t="str">
        <f>VLOOKUP(A16,'1_문헌특성'!C:AQ,2,0)</f>
        <v>Yazici (2019)</v>
      </c>
      <c r="C16" s="34" t="str">
        <f>VLOOKUP(A16,'1_문헌특성'!C:AQ,3,0)</f>
        <v>NRCT</v>
      </c>
      <c r="D16" s="35" t="str">
        <f>VLOOKUP(A16, '1_문헌특성'!C:AQ, 8, 0)</f>
        <v>1.뇌성마비</v>
      </c>
      <c r="E16" s="34" t="str">
        <f>VLOOKUP(A16, '1_문헌특성'!C:AQ, 9, 0)</f>
        <v>소아(5세~12세)</v>
      </c>
      <c r="F16" s="35" t="str">
        <f>VLOOKUP(A16, '1_문헌특성'!C:AQ, 27, 0)</f>
        <v>RGT(robotic  gait training)+일반재활치료</v>
      </c>
      <c r="G16" s="35">
        <f>VLOOKUP(A16, '1_문헌특성'!C:AQ, 28, 0)</f>
        <v>2</v>
      </c>
      <c r="H16" s="35">
        <f>VLOOKUP(A16, '1_문헌특성'!C:AQ, 29, 0)</f>
        <v>2</v>
      </c>
      <c r="I16" s="35" t="str">
        <f>VLOOKUP(A16, '1_문헌특성'!C:AQ, 30, 0)</f>
        <v>Innowalk Pro (Made for Movement, Norway)</v>
      </c>
      <c r="J16" s="35" t="str">
        <f>VLOOKUP(A16, '1_문헌특성'!C:AQ, 33, 0)</f>
        <v>PTR (physiotherapy rehabilitation)</v>
      </c>
      <c r="K16" s="15"/>
      <c r="L16" s="15" t="s">
        <v>139</v>
      </c>
      <c r="M16" s="15" t="s">
        <v>127</v>
      </c>
      <c r="N16" s="15" t="s">
        <v>126</v>
      </c>
      <c r="O16" s="16"/>
      <c r="P16" s="16" t="str">
        <f>VLOOKUP(A16,'1_문헌특성'!C:AQ,40,0)</f>
        <v>중재직후 12주, 추적관찰 3개월</v>
      </c>
      <c r="Q16" s="15">
        <v>0</v>
      </c>
      <c r="R16" s="15">
        <v>12</v>
      </c>
      <c r="S16" s="15">
        <v>42.95</v>
      </c>
      <c r="T16" s="15">
        <v>76.17</v>
      </c>
      <c r="U16" s="15">
        <v>10</v>
      </c>
      <c r="V16" s="15">
        <v>74.739999999999995</v>
      </c>
      <c r="W16" s="15">
        <v>117.2</v>
      </c>
      <c r="X16" s="15"/>
      <c r="Y16" s="15"/>
      <c r="Z16" s="15"/>
      <c r="AA16" s="15"/>
      <c r="AB16" s="15"/>
      <c r="AC16" s="15"/>
    </row>
    <row r="17" spans="1:29" x14ac:dyDescent="0.3">
      <c r="A17" s="38">
        <v>185</v>
      </c>
      <c r="B17" s="34" t="str">
        <f>VLOOKUP(A17,'1_문헌특성'!C:AQ,2,0)</f>
        <v>Yazici (2019)</v>
      </c>
      <c r="C17" s="34" t="str">
        <f>VLOOKUP(A17,'1_문헌특성'!C:AQ,3,0)</f>
        <v>NRCT</v>
      </c>
      <c r="D17" s="35" t="str">
        <f>VLOOKUP(A17, '1_문헌특성'!C:AQ, 8, 0)</f>
        <v>1.뇌성마비</v>
      </c>
      <c r="E17" s="34" t="str">
        <f>VLOOKUP(A17, '1_문헌특성'!C:AQ, 9, 0)</f>
        <v>소아(5세~12세)</v>
      </c>
      <c r="F17" s="35" t="str">
        <f>VLOOKUP(A17, '1_문헌특성'!C:AQ, 27, 0)</f>
        <v>RGT(robotic  gait training)+일반재활치료</v>
      </c>
      <c r="G17" s="35">
        <f>VLOOKUP(A17, '1_문헌특성'!C:AQ, 28, 0)</f>
        <v>2</v>
      </c>
      <c r="H17" s="35">
        <f>VLOOKUP(A17, '1_문헌특성'!C:AQ, 29, 0)</f>
        <v>2</v>
      </c>
      <c r="I17" s="35" t="str">
        <f>VLOOKUP(A17, '1_문헌특성'!C:AQ, 30, 0)</f>
        <v>Innowalk Pro (Made for Movement, Norway)</v>
      </c>
      <c r="J17" s="35" t="str">
        <f>VLOOKUP(A17, '1_문헌특성'!C:AQ, 33, 0)</f>
        <v>PTR (physiotherapy rehabilitation)</v>
      </c>
      <c r="K17" s="15"/>
      <c r="L17" s="15" t="s">
        <v>139</v>
      </c>
      <c r="M17" s="15" t="s">
        <v>127</v>
      </c>
      <c r="N17" s="15" t="s">
        <v>126</v>
      </c>
      <c r="O17" s="16"/>
      <c r="P17" s="16" t="str">
        <f>VLOOKUP(A17,'1_문헌특성'!C:AQ,40,0)</f>
        <v>중재직후 12주, 추적관찰 3개월</v>
      </c>
      <c r="Q17" s="15" t="s">
        <v>446</v>
      </c>
      <c r="R17" s="15">
        <v>12</v>
      </c>
      <c r="S17" s="17">
        <v>58.81</v>
      </c>
      <c r="T17" s="15">
        <v>69.959999999999994</v>
      </c>
      <c r="U17" s="15">
        <v>10</v>
      </c>
      <c r="V17" s="15">
        <v>105.11</v>
      </c>
      <c r="W17" s="15">
        <v>173.6</v>
      </c>
      <c r="X17" s="15"/>
      <c r="Y17" s="15"/>
      <c r="Z17" s="15"/>
      <c r="AA17" s="15"/>
      <c r="AB17" s="15"/>
      <c r="AC17" s="15"/>
    </row>
    <row r="18" spans="1:29" x14ac:dyDescent="0.3">
      <c r="A18" s="38">
        <v>185</v>
      </c>
      <c r="B18" s="34" t="str">
        <f>VLOOKUP(A18,'1_문헌특성'!C:AQ,2,0)</f>
        <v>Yazici (2019)</v>
      </c>
      <c r="C18" s="34" t="str">
        <f>VLOOKUP(A18,'1_문헌특성'!C:AQ,3,0)</f>
        <v>NRCT</v>
      </c>
      <c r="D18" s="35" t="str">
        <f>VLOOKUP(A18, '1_문헌특성'!C:AQ, 8, 0)</f>
        <v>1.뇌성마비</v>
      </c>
      <c r="E18" s="34" t="str">
        <f>VLOOKUP(A18, '1_문헌특성'!C:AQ, 9, 0)</f>
        <v>소아(5세~12세)</v>
      </c>
      <c r="F18" s="35" t="str">
        <f>VLOOKUP(A18, '1_문헌특성'!C:AQ, 27, 0)</f>
        <v>RGT(robotic  gait training)+일반재활치료</v>
      </c>
      <c r="G18" s="35">
        <f>VLOOKUP(A18, '1_문헌특성'!C:AQ, 28, 0)</f>
        <v>2</v>
      </c>
      <c r="H18" s="35">
        <f>VLOOKUP(A18, '1_문헌특성'!C:AQ, 29, 0)</f>
        <v>2</v>
      </c>
      <c r="I18" s="35" t="str">
        <f>VLOOKUP(A18, '1_문헌특성'!C:AQ, 30, 0)</f>
        <v>Innowalk Pro (Made for Movement, Norway)</v>
      </c>
      <c r="J18" s="35" t="str">
        <f>VLOOKUP(A18, '1_문헌특성'!C:AQ, 33, 0)</f>
        <v>PTR (physiotherapy rehabilitation)</v>
      </c>
      <c r="K18" s="15"/>
      <c r="L18" s="15" t="s">
        <v>139</v>
      </c>
      <c r="M18" s="15" t="s">
        <v>127</v>
      </c>
      <c r="N18" s="15" t="s">
        <v>126</v>
      </c>
      <c r="O18" s="16"/>
      <c r="P18" s="16" t="str">
        <f>VLOOKUP(A18,'1_문헌특성'!C:AQ,40,0)</f>
        <v>중재직후 12주, 추적관찰 3개월</v>
      </c>
      <c r="Q18" s="15" t="s">
        <v>343</v>
      </c>
      <c r="R18" s="15">
        <v>12</v>
      </c>
      <c r="S18" s="17">
        <v>61.54</v>
      </c>
      <c r="T18" s="15">
        <v>74.37</v>
      </c>
      <c r="U18" s="15">
        <v>10</v>
      </c>
      <c r="V18" s="15">
        <v>112.77</v>
      </c>
      <c r="W18" s="15">
        <v>196</v>
      </c>
      <c r="X18" s="15"/>
      <c r="Y18" s="15"/>
      <c r="Z18" s="15"/>
      <c r="AA18" s="15"/>
      <c r="AB18" s="15"/>
      <c r="AC18" s="15"/>
    </row>
    <row r="19" spans="1:29" x14ac:dyDescent="0.3">
      <c r="A19" s="38">
        <v>185</v>
      </c>
      <c r="B19" s="34" t="str">
        <f>VLOOKUP(A19,'1_문헌특성'!C:AQ,2,0)</f>
        <v>Yazici (2019)</v>
      </c>
      <c r="C19" s="34" t="str">
        <f>VLOOKUP(A19,'1_문헌특성'!C:AQ,3,0)</f>
        <v>NRCT</v>
      </c>
      <c r="D19" s="35" t="str">
        <f>VLOOKUP(A19, '1_문헌특성'!C:AQ, 8, 0)</f>
        <v>1.뇌성마비</v>
      </c>
      <c r="E19" s="34" t="str">
        <f>VLOOKUP(A19, '1_문헌특성'!C:AQ, 9, 0)</f>
        <v>소아(5세~12세)</v>
      </c>
      <c r="F19" s="35" t="str">
        <f>VLOOKUP(A19, '1_문헌특성'!C:AQ, 27, 0)</f>
        <v>RGT(robotic  gait training)+일반재활치료</v>
      </c>
      <c r="G19" s="35">
        <f>VLOOKUP(A19, '1_문헌특성'!C:AQ, 28, 0)</f>
        <v>2</v>
      </c>
      <c r="H19" s="35">
        <f>VLOOKUP(A19, '1_문헌특성'!C:AQ, 29, 0)</f>
        <v>2</v>
      </c>
      <c r="I19" s="35" t="str">
        <f>VLOOKUP(A19, '1_문헌특성'!C:AQ, 30, 0)</f>
        <v>Innowalk Pro (Made for Movement, Norway)</v>
      </c>
      <c r="J19" s="35" t="str">
        <f>VLOOKUP(A19, '1_문헌특성'!C:AQ, 33, 0)</f>
        <v>PTR (physiotherapy rehabilitation)</v>
      </c>
      <c r="K19" s="15"/>
      <c r="L19" s="15" t="s">
        <v>139</v>
      </c>
      <c r="M19" s="15" t="s">
        <v>138</v>
      </c>
      <c r="N19" s="15" t="s">
        <v>356</v>
      </c>
      <c r="O19" s="16"/>
      <c r="P19" s="16" t="str">
        <f>VLOOKUP(A19,'1_문헌특성'!C:AQ,40,0)</f>
        <v>중재직후 12주, 추적관찰 3개월</v>
      </c>
      <c r="Q19" s="15">
        <v>0</v>
      </c>
      <c r="R19" s="15">
        <v>12</v>
      </c>
      <c r="S19" s="15">
        <v>50.08</v>
      </c>
      <c r="T19" s="15">
        <v>2.4300000000000002</v>
      </c>
      <c r="U19" s="15">
        <v>10</v>
      </c>
      <c r="V19" s="15">
        <v>50.25</v>
      </c>
      <c r="W19" s="15">
        <v>2.93</v>
      </c>
      <c r="X19" s="15"/>
      <c r="Y19" s="15"/>
      <c r="Z19" s="15"/>
      <c r="AA19" s="15"/>
      <c r="AB19" s="15"/>
      <c r="AC19" s="15"/>
    </row>
    <row r="20" spans="1:29" x14ac:dyDescent="0.3">
      <c r="A20" s="38">
        <v>185</v>
      </c>
      <c r="B20" s="34" t="str">
        <f>VLOOKUP(A20,'1_문헌특성'!C:AQ,2,0)</f>
        <v>Yazici (2019)</v>
      </c>
      <c r="C20" s="34" t="str">
        <f>VLOOKUP(A20,'1_문헌특성'!C:AQ,3,0)</f>
        <v>NRCT</v>
      </c>
      <c r="D20" s="35" t="str">
        <f>VLOOKUP(A20, '1_문헌특성'!C:AQ, 8, 0)</f>
        <v>1.뇌성마비</v>
      </c>
      <c r="E20" s="34" t="str">
        <f>VLOOKUP(A20, '1_문헌특성'!C:AQ, 9, 0)</f>
        <v>소아(5세~12세)</v>
      </c>
      <c r="F20" s="35" t="str">
        <f>VLOOKUP(A20, '1_문헌특성'!C:AQ, 27, 0)</f>
        <v>RGT(robotic  gait training)+일반재활치료</v>
      </c>
      <c r="G20" s="35">
        <f>VLOOKUP(A20, '1_문헌특성'!C:AQ, 28, 0)</f>
        <v>2</v>
      </c>
      <c r="H20" s="35">
        <f>VLOOKUP(A20, '1_문헌특성'!C:AQ, 29, 0)</f>
        <v>2</v>
      </c>
      <c r="I20" s="35" t="str">
        <f>VLOOKUP(A20, '1_문헌특성'!C:AQ, 30, 0)</f>
        <v>Innowalk Pro (Made for Movement, Norway)</v>
      </c>
      <c r="J20" s="35" t="str">
        <f>VLOOKUP(A20, '1_문헌특성'!C:AQ, 33, 0)</f>
        <v>PTR (physiotherapy rehabilitation)</v>
      </c>
      <c r="K20" s="15"/>
      <c r="L20" s="15" t="s">
        <v>139</v>
      </c>
      <c r="M20" s="15" t="s">
        <v>138</v>
      </c>
      <c r="N20" s="15" t="s">
        <v>356</v>
      </c>
      <c r="O20" s="16"/>
      <c r="P20" s="16" t="str">
        <f>VLOOKUP(A20,'1_문헌특성'!C:AQ,40,0)</f>
        <v>중재직후 12주, 추적관찰 3개월</v>
      </c>
      <c r="Q20" s="15" t="s">
        <v>446</v>
      </c>
      <c r="R20" s="15">
        <v>12</v>
      </c>
      <c r="S20" s="17">
        <v>52.08</v>
      </c>
      <c r="T20" s="15">
        <v>2.68</v>
      </c>
      <c r="U20" s="15">
        <v>10</v>
      </c>
      <c r="V20" s="15">
        <v>51</v>
      </c>
      <c r="W20" s="15">
        <v>3.3</v>
      </c>
      <c r="X20" s="15"/>
      <c r="Y20" s="15"/>
      <c r="Z20" s="15"/>
      <c r="AA20" s="15"/>
      <c r="AB20" s="15"/>
      <c r="AC20" s="15"/>
    </row>
    <row r="21" spans="1:29" x14ac:dyDescent="0.3">
      <c r="A21" s="38">
        <v>185</v>
      </c>
      <c r="B21" s="34" t="str">
        <f>VLOOKUP(A21,'1_문헌특성'!C:AQ,2,0)</f>
        <v>Yazici (2019)</v>
      </c>
      <c r="C21" s="34" t="str">
        <f>VLOOKUP(A21,'1_문헌특성'!C:AQ,3,0)</f>
        <v>NRCT</v>
      </c>
      <c r="D21" s="35" t="str">
        <f>VLOOKUP(A21, '1_문헌특성'!C:AQ, 8, 0)</f>
        <v>1.뇌성마비</v>
      </c>
      <c r="E21" s="34" t="str">
        <f>VLOOKUP(A21, '1_문헌특성'!C:AQ, 9, 0)</f>
        <v>소아(5세~12세)</v>
      </c>
      <c r="F21" s="35" t="str">
        <f>VLOOKUP(A21, '1_문헌특성'!C:AQ, 27, 0)</f>
        <v>RGT(robotic  gait training)+일반재활치료</v>
      </c>
      <c r="G21" s="35">
        <f>VLOOKUP(A21, '1_문헌특성'!C:AQ, 28, 0)</f>
        <v>2</v>
      </c>
      <c r="H21" s="35">
        <f>VLOOKUP(A21, '1_문헌특성'!C:AQ, 29, 0)</f>
        <v>2</v>
      </c>
      <c r="I21" s="35" t="str">
        <f>VLOOKUP(A21, '1_문헌특성'!C:AQ, 30, 0)</f>
        <v>Innowalk Pro (Made for Movement, Norway)</v>
      </c>
      <c r="J21" s="35" t="str">
        <f>VLOOKUP(A21, '1_문헌특성'!C:AQ, 33, 0)</f>
        <v>PTR (physiotherapy rehabilitation)</v>
      </c>
      <c r="K21" s="15"/>
      <c r="L21" s="15" t="s">
        <v>139</v>
      </c>
      <c r="M21" s="15" t="s">
        <v>138</v>
      </c>
      <c r="N21" s="15" t="s">
        <v>356</v>
      </c>
      <c r="O21" s="16"/>
      <c r="P21" s="16" t="str">
        <f>VLOOKUP(A21,'1_문헌특성'!C:AQ,40,0)</f>
        <v>중재직후 12주, 추적관찰 3개월</v>
      </c>
      <c r="Q21" s="15" t="s">
        <v>343</v>
      </c>
      <c r="R21" s="15">
        <v>12</v>
      </c>
      <c r="S21" s="17">
        <v>52</v>
      </c>
      <c r="T21" s="15">
        <v>3.08</v>
      </c>
      <c r="U21" s="15">
        <v>10</v>
      </c>
      <c r="V21" s="15">
        <v>51.71</v>
      </c>
      <c r="W21" s="15">
        <v>3.82</v>
      </c>
      <c r="X21" s="15"/>
      <c r="Y21" s="15"/>
      <c r="Z21" s="15"/>
      <c r="AA21" s="15"/>
      <c r="AB21" s="15"/>
      <c r="AC21" s="15"/>
    </row>
    <row r="22" spans="1:29" x14ac:dyDescent="0.3">
      <c r="A22" s="38">
        <v>185</v>
      </c>
      <c r="B22" s="34" t="str">
        <f>VLOOKUP(A22,'1_문헌특성'!C:AQ,2,0)</f>
        <v>Yazici (2019)</v>
      </c>
      <c r="C22" s="34" t="str">
        <f>VLOOKUP(A22,'1_문헌특성'!C:AQ,3,0)</f>
        <v>NRCT</v>
      </c>
      <c r="D22" s="35" t="str">
        <f>VLOOKUP(A22, '1_문헌특성'!C:AQ, 8, 0)</f>
        <v>1.뇌성마비</v>
      </c>
      <c r="E22" s="34" t="str">
        <f>VLOOKUP(A22, '1_문헌특성'!C:AQ, 9, 0)</f>
        <v>소아(5세~12세)</v>
      </c>
      <c r="F22" s="35" t="str">
        <f>VLOOKUP(A22, '1_문헌특성'!C:AQ, 27, 0)</f>
        <v>RGT(robotic  gait training)+일반재활치료</v>
      </c>
      <c r="G22" s="35">
        <f>VLOOKUP(A22, '1_문헌특성'!C:AQ, 28, 0)</f>
        <v>2</v>
      </c>
      <c r="H22" s="35">
        <f>VLOOKUP(A22, '1_문헌특성'!C:AQ, 29, 0)</f>
        <v>2</v>
      </c>
      <c r="I22" s="35" t="str">
        <f>VLOOKUP(A22, '1_문헌특성'!C:AQ, 30, 0)</f>
        <v>Innowalk Pro (Made for Movement, Norway)</v>
      </c>
      <c r="J22" s="35" t="str">
        <f>VLOOKUP(A22, '1_문헌특성'!C:AQ, 33, 0)</f>
        <v>PTR (physiotherapy rehabilitation)</v>
      </c>
      <c r="K22" s="15"/>
      <c r="L22" s="15" t="s">
        <v>75</v>
      </c>
      <c r="M22" s="15" t="s">
        <v>128</v>
      </c>
      <c r="N22" s="15"/>
      <c r="O22" s="16" t="s">
        <v>140</v>
      </c>
      <c r="P22" s="16" t="str">
        <f>VLOOKUP(A22,'1_문헌특성'!C:AQ,40,0)</f>
        <v>중재직후 12주, 추적관찰 3개월</v>
      </c>
      <c r="Q22" s="15">
        <v>0</v>
      </c>
      <c r="R22" s="15">
        <v>12</v>
      </c>
      <c r="S22" s="15">
        <v>253</v>
      </c>
      <c r="T22" s="15">
        <v>8.81</v>
      </c>
      <c r="U22" s="15">
        <v>10</v>
      </c>
      <c r="V22" s="15">
        <v>253.67</v>
      </c>
      <c r="W22" s="15">
        <v>7.7</v>
      </c>
      <c r="X22" s="15"/>
      <c r="Y22" s="15"/>
      <c r="Z22" s="15"/>
      <c r="AA22" s="15"/>
      <c r="AB22" s="15"/>
      <c r="AC22" s="15"/>
    </row>
    <row r="23" spans="1:29" x14ac:dyDescent="0.3">
      <c r="A23" s="38">
        <v>185</v>
      </c>
      <c r="B23" s="34" t="str">
        <f>VLOOKUP(A23,'1_문헌특성'!C:AQ,2,0)</f>
        <v>Yazici (2019)</v>
      </c>
      <c r="C23" s="34" t="str">
        <f>VLOOKUP(A23,'1_문헌특성'!C:AQ,3,0)</f>
        <v>NRCT</v>
      </c>
      <c r="D23" s="35" t="str">
        <f>VLOOKUP(A23, '1_문헌특성'!C:AQ, 8, 0)</f>
        <v>1.뇌성마비</v>
      </c>
      <c r="E23" s="34" t="str">
        <f>VLOOKUP(A23, '1_문헌특성'!C:AQ, 9, 0)</f>
        <v>소아(5세~12세)</v>
      </c>
      <c r="F23" s="35" t="str">
        <f>VLOOKUP(A23, '1_문헌특성'!C:AQ, 27, 0)</f>
        <v>RGT(robotic  gait training)+일반재활치료</v>
      </c>
      <c r="G23" s="35">
        <f>VLOOKUP(A23, '1_문헌특성'!C:AQ, 28, 0)</f>
        <v>2</v>
      </c>
      <c r="H23" s="35">
        <f>VLOOKUP(A23, '1_문헌특성'!C:AQ, 29, 0)</f>
        <v>2</v>
      </c>
      <c r="I23" s="35" t="str">
        <f>VLOOKUP(A23, '1_문헌특성'!C:AQ, 30, 0)</f>
        <v>Innowalk Pro (Made for Movement, Norway)</v>
      </c>
      <c r="J23" s="35" t="str">
        <f>VLOOKUP(A23, '1_문헌특성'!C:AQ, 33, 0)</f>
        <v>PTR (physiotherapy rehabilitation)</v>
      </c>
      <c r="K23" s="15"/>
      <c r="L23" s="15" t="s">
        <v>75</v>
      </c>
      <c r="M23" s="15" t="s">
        <v>128</v>
      </c>
      <c r="N23" s="15"/>
      <c r="O23" s="16"/>
      <c r="P23" s="16" t="str">
        <f>VLOOKUP(A23,'1_문헌특성'!C:AQ,40,0)</f>
        <v>중재직후 12주, 추적관찰 3개월</v>
      </c>
      <c r="Q23" s="15" t="s">
        <v>446</v>
      </c>
      <c r="R23" s="15">
        <v>12</v>
      </c>
      <c r="S23" s="17">
        <v>256.17</v>
      </c>
      <c r="T23" s="15">
        <v>8.23</v>
      </c>
      <c r="U23" s="15">
        <v>10</v>
      </c>
      <c r="V23" s="15">
        <v>255.25</v>
      </c>
      <c r="W23" s="15">
        <v>7.94</v>
      </c>
      <c r="X23" s="15"/>
      <c r="Y23" s="15"/>
      <c r="Z23" s="15"/>
      <c r="AA23" s="15"/>
      <c r="AB23" s="15"/>
      <c r="AC23" s="15"/>
    </row>
    <row r="24" spans="1:29" x14ac:dyDescent="0.3">
      <c r="A24" s="38">
        <v>185</v>
      </c>
      <c r="B24" s="34" t="str">
        <f>VLOOKUP(A24,'1_문헌특성'!C:AQ,2,0)</f>
        <v>Yazici (2019)</v>
      </c>
      <c r="C24" s="34" t="str">
        <f>VLOOKUP(A24,'1_문헌특성'!C:AQ,3,0)</f>
        <v>NRCT</v>
      </c>
      <c r="D24" s="35" t="str">
        <f>VLOOKUP(A24, '1_문헌특성'!C:AQ, 8, 0)</f>
        <v>1.뇌성마비</v>
      </c>
      <c r="E24" s="34" t="str">
        <f>VLOOKUP(A24, '1_문헌특성'!C:AQ, 9, 0)</f>
        <v>소아(5세~12세)</v>
      </c>
      <c r="F24" s="35" t="str">
        <f>VLOOKUP(A24, '1_문헌특성'!C:AQ, 27, 0)</f>
        <v>RGT(robotic  gait training)+일반재활치료</v>
      </c>
      <c r="G24" s="35">
        <f>VLOOKUP(A24, '1_문헌특성'!C:AQ, 28, 0)</f>
        <v>2</v>
      </c>
      <c r="H24" s="35">
        <f>VLOOKUP(A24, '1_문헌특성'!C:AQ, 29, 0)</f>
        <v>2</v>
      </c>
      <c r="I24" s="35" t="str">
        <f>VLOOKUP(A24, '1_문헌특성'!C:AQ, 30, 0)</f>
        <v>Innowalk Pro (Made for Movement, Norway)</v>
      </c>
      <c r="J24" s="35" t="str">
        <f>VLOOKUP(A24, '1_문헌특성'!C:AQ, 33, 0)</f>
        <v>PTR (physiotherapy rehabilitation)</v>
      </c>
      <c r="K24" s="15"/>
      <c r="L24" s="15" t="s">
        <v>75</v>
      </c>
      <c r="M24" s="15" t="s">
        <v>128</v>
      </c>
      <c r="N24" s="15"/>
      <c r="O24" s="16"/>
      <c r="P24" s="16" t="str">
        <f>VLOOKUP(A24,'1_문헌특성'!C:AQ,40,0)</f>
        <v>중재직후 12주, 추적관찰 3개월</v>
      </c>
      <c r="Q24" s="15" t="s">
        <v>343</v>
      </c>
      <c r="R24" s="15">
        <v>12</v>
      </c>
      <c r="S24" s="17">
        <v>256.17</v>
      </c>
      <c r="T24" s="15">
        <v>8.24</v>
      </c>
      <c r="U24" s="15">
        <v>10</v>
      </c>
      <c r="V24" s="15">
        <v>254.25</v>
      </c>
      <c r="W24" s="15">
        <v>9</v>
      </c>
      <c r="X24" s="15"/>
      <c r="Y24" s="15"/>
      <c r="Z24" s="15"/>
      <c r="AA24" s="15"/>
      <c r="AB24" s="15"/>
      <c r="AC24" s="15"/>
    </row>
    <row r="25" spans="1:29" x14ac:dyDescent="0.3">
      <c r="A25" s="38">
        <v>185</v>
      </c>
      <c r="B25" s="34" t="str">
        <f>VLOOKUP(A25,'1_문헌특성'!C:AQ,2,0)</f>
        <v>Yazici (2019)</v>
      </c>
      <c r="C25" s="34" t="str">
        <f>VLOOKUP(A25,'1_문헌특성'!C:AQ,3,0)</f>
        <v>NRCT</v>
      </c>
      <c r="D25" s="35" t="str">
        <f>VLOOKUP(A25, '1_문헌특성'!C:AQ, 8, 0)</f>
        <v>1.뇌성마비</v>
      </c>
      <c r="E25" s="34" t="str">
        <f>VLOOKUP(A25, '1_문헌특성'!C:AQ, 9, 0)</f>
        <v>소아(5세~12세)</v>
      </c>
      <c r="F25" s="35" t="str">
        <f>VLOOKUP(A25, '1_문헌특성'!C:AQ, 27, 0)</f>
        <v>RGT(robotic  gait training)+일반재활치료</v>
      </c>
      <c r="G25" s="35">
        <f>VLOOKUP(A25, '1_문헌특성'!C:AQ, 28, 0)</f>
        <v>2</v>
      </c>
      <c r="H25" s="35">
        <f>VLOOKUP(A25, '1_문헌특성'!C:AQ, 29, 0)</f>
        <v>2</v>
      </c>
      <c r="I25" s="35" t="str">
        <f>VLOOKUP(A25, '1_문헌특성'!C:AQ, 30, 0)</f>
        <v>Innowalk Pro (Made for Movement, Norway)</v>
      </c>
      <c r="J25" s="35" t="str">
        <f>VLOOKUP(A25, '1_문헌특성'!C:AQ, 33, 0)</f>
        <v>PTR (physiotherapy rehabilitation)</v>
      </c>
      <c r="K25" s="15"/>
      <c r="L25" s="15" t="s">
        <v>139</v>
      </c>
      <c r="M25" s="15" t="s">
        <v>129</v>
      </c>
      <c r="N25" s="15"/>
      <c r="O25" s="16"/>
      <c r="P25" s="16" t="str">
        <f>VLOOKUP(A25,'1_문헌특성'!C:AQ,40,0)</f>
        <v>중재직후 12주, 추적관찰 3개월</v>
      </c>
      <c r="Q25" s="15">
        <v>0</v>
      </c>
      <c r="R25" s="15">
        <v>12</v>
      </c>
      <c r="S25" s="15">
        <v>36.08</v>
      </c>
      <c r="T25" s="15">
        <v>2.27</v>
      </c>
      <c r="U25" s="15">
        <v>10</v>
      </c>
      <c r="V25" s="15">
        <v>36.75</v>
      </c>
      <c r="W25" s="15">
        <v>2.2200000000000002</v>
      </c>
      <c r="X25" s="15"/>
      <c r="Y25" s="15"/>
      <c r="Z25" s="15"/>
      <c r="AA25" s="15"/>
      <c r="AB25" s="15"/>
      <c r="AC25" s="15"/>
    </row>
    <row r="26" spans="1:29" x14ac:dyDescent="0.3">
      <c r="A26" s="38">
        <v>185</v>
      </c>
      <c r="B26" s="34" t="str">
        <f>VLOOKUP(A26,'1_문헌특성'!C:AQ,2,0)</f>
        <v>Yazici (2019)</v>
      </c>
      <c r="C26" s="34" t="str">
        <f>VLOOKUP(A26,'1_문헌특성'!C:AQ,3,0)</f>
        <v>NRCT</v>
      </c>
      <c r="D26" s="35" t="str">
        <f>VLOOKUP(A26, '1_문헌특성'!C:AQ, 8, 0)</f>
        <v>1.뇌성마비</v>
      </c>
      <c r="E26" s="34" t="str">
        <f>VLOOKUP(A26, '1_문헌특성'!C:AQ, 9, 0)</f>
        <v>소아(5세~12세)</v>
      </c>
      <c r="F26" s="35" t="str">
        <f>VLOOKUP(A26, '1_문헌특성'!C:AQ, 27, 0)</f>
        <v>RGT(robotic  gait training)+일반재활치료</v>
      </c>
      <c r="G26" s="35">
        <f>VLOOKUP(A26, '1_문헌특성'!C:AQ, 28, 0)</f>
        <v>2</v>
      </c>
      <c r="H26" s="35">
        <f>VLOOKUP(A26, '1_문헌특성'!C:AQ, 29, 0)</f>
        <v>2</v>
      </c>
      <c r="I26" s="35" t="str">
        <f>VLOOKUP(A26, '1_문헌특성'!C:AQ, 30, 0)</f>
        <v>Innowalk Pro (Made for Movement, Norway)</v>
      </c>
      <c r="J26" s="35" t="str">
        <f>VLOOKUP(A26, '1_문헌특성'!C:AQ, 33, 0)</f>
        <v>PTR (physiotherapy rehabilitation)</v>
      </c>
      <c r="K26" s="15"/>
      <c r="L26" s="15" t="s">
        <v>139</v>
      </c>
      <c r="M26" s="15" t="s">
        <v>129</v>
      </c>
      <c r="N26" s="15"/>
      <c r="O26" s="16"/>
      <c r="P26" s="16" t="str">
        <f>VLOOKUP(A26,'1_문헌특성'!C:AQ,40,0)</f>
        <v>중재직후 12주, 추적관찰 3개월</v>
      </c>
      <c r="Q26" s="15" t="s">
        <v>446</v>
      </c>
      <c r="R26" s="15">
        <v>12</v>
      </c>
      <c r="S26" s="17">
        <v>36.92</v>
      </c>
      <c r="T26" s="15">
        <v>1.73</v>
      </c>
      <c r="U26" s="15">
        <v>10</v>
      </c>
      <c r="V26" s="15">
        <v>37.42</v>
      </c>
      <c r="W26" s="15">
        <v>1.98</v>
      </c>
      <c r="X26" s="15"/>
      <c r="Y26" s="15"/>
      <c r="Z26" s="15"/>
      <c r="AA26" s="15"/>
      <c r="AB26" s="15"/>
      <c r="AC26" s="15"/>
    </row>
    <row r="27" spans="1:29" x14ac:dyDescent="0.3">
      <c r="A27" s="38">
        <v>185</v>
      </c>
      <c r="B27" s="34" t="str">
        <f>VLOOKUP(A27,'1_문헌특성'!C:AQ,2,0)</f>
        <v>Yazici (2019)</v>
      </c>
      <c r="C27" s="34" t="str">
        <f>VLOOKUP(A27,'1_문헌특성'!C:AQ,3,0)</f>
        <v>NRCT</v>
      </c>
      <c r="D27" s="35" t="str">
        <f>VLOOKUP(A27, '1_문헌특성'!C:AQ, 8, 0)</f>
        <v>1.뇌성마비</v>
      </c>
      <c r="E27" s="34" t="str">
        <f>VLOOKUP(A27, '1_문헌특성'!C:AQ, 9, 0)</f>
        <v>소아(5세~12세)</v>
      </c>
      <c r="F27" s="35" t="str">
        <f>VLOOKUP(A27, '1_문헌특성'!C:AQ, 27, 0)</f>
        <v>RGT(robotic  gait training)+일반재활치료</v>
      </c>
      <c r="G27" s="35">
        <f>VLOOKUP(A27, '1_문헌특성'!C:AQ, 28, 0)</f>
        <v>2</v>
      </c>
      <c r="H27" s="35">
        <f>VLOOKUP(A27, '1_문헌특성'!C:AQ, 29, 0)</f>
        <v>2</v>
      </c>
      <c r="I27" s="35" t="str">
        <f>VLOOKUP(A27, '1_문헌특성'!C:AQ, 30, 0)</f>
        <v>Innowalk Pro (Made for Movement, Norway)</v>
      </c>
      <c r="J27" s="35" t="str">
        <f>VLOOKUP(A27, '1_문헌특성'!C:AQ, 33, 0)</f>
        <v>PTR (physiotherapy rehabilitation)</v>
      </c>
      <c r="K27" s="15"/>
      <c r="L27" s="15" t="s">
        <v>139</v>
      </c>
      <c r="M27" s="15" t="s">
        <v>129</v>
      </c>
      <c r="N27" s="15"/>
      <c r="O27" s="16"/>
      <c r="P27" s="16" t="str">
        <f>VLOOKUP(A27,'1_문헌특성'!C:AQ,40,0)</f>
        <v>중재직후 12주, 추적관찰 3개월</v>
      </c>
      <c r="Q27" s="15" t="s">
        <v>343</v>
      </c>
      <c r="R27" s="15">
        <v>12</v>
      </c>
      <c r="S27" s="17">
        <v>36.92</v>
      </c>
      <c r="T27" s="15">
        <v>1.88</v>
      </c>
      <c r="U27" s="15">
        <v>10</v>
      </c>
      <c r="V27" s="15">
        <v>37.630000000000003</v>
      </c>
      <c r="W27" s="15">
        <v>2</v>
      </c>
      <c r="X27" s="15"/>
      <c r="Y27" s="15"/>
      <c r="Z27" s="15"/>
      <c r="AA27" s="15"/>
      <c r="AB27" s="15"/>
      <c r="AC27" s="15"/>
    </row>
    <row r="28" spans="1:29" x14ac:dyDescent="0.3">
      <c r="A28" s="38">
        <v>185</v>
      </c>
      <c r="B28" s="34" t="str">
        <f>VLOOKUP(A28,'1_문헌특성'!C:AQ,2,0)</f>
        <v>Yazici (2019)</v>
      </c>
      <c r="C28" s="34" t="str">
        <f>VLOOKUP(A28,'1_문헌특성'!C:AQ,3,0)</f>
        <v>NRCT</v>
      </c>
      <c r="D28" s="35" t="str">
        <f>VLOOKUP(A28, '1_문헌특성'!C:AQ, 8, 0)</f>
        <v>1.뇌성마비</v>
      </c>
      <c r="E28" s="34" t="str">
        <f>VLOOKUP(A28, '1_문헌특성'!C:AQ, 9, 0)</f>
        <v>소아(5세~12세)</v>
      </c>
      <c r="F28" s="35" t="str">
        <f>VLOOKUP(A28, '1_문헌특성'!C:AQ, 27, 0)</f>
        <v>RGT(robotic  gait training)+일반재활치료</v>
      </c>
      <c r="G28" s="35">
        <f>VLOOKUP(A28, '1_문헌특성'!C:AQ, 28, 0)</f>
        <v>2</v>
      </c>
      <c r="H28" s="35">
        <f>VLOOKUP(A28, '1_문헌특성'!C:AQ, 29, 0)</f>
        <v>2</v>
      </c>
      <c r="I28" s="35" t="str">
        <f>VLOOKUP(A28, '1_문헌특성'!C:AQ, 30, 0)</f>
        <v>Innowalk Pro (Made for Movement, Norway)</v>
      </c>
      <c r="J28" s="35" t="str">
        <f>VLOOKUP(A28, '1_문헌특성'!C:AQ, 33, 0)</f>
        <v>PTR (physiotherapy rehabilitation)</v>
      </c>
      <c r="K28" s="15"/>
      <c r="L28" s="15" t="s">
        <v>75</v>
      </c>
      <c r="M28" s="15" t="s">
        <v>130</v>
      </c>
      <c r="N28" s="15"/>
      <c r="O28" s="16"/>
      <c r="P28" s="16" t="str">
        <f>VLOOKUP(A28,'1_문헌특성'!C:AQ,40,0)</f>
        <v>중재직후 12주, 추적관찰 3개월</v>
      </c>
      <c r="Q28" s="15">
        <v>0</v>
      </c>
      <c r="R28" s="15">
        <v>12</v>
      </c>
      <c r="S28" s="15">
        <v>64</v>
      </c>
      <c r="T28" s="15">
        <v>6.9</v>
      </c>
      <c r="U28" s="15">
        <v>10</v>
      </c>
      <c r="V28" s="15">
        <v>64.08</v>
      </c>
      <c r="W28" s="15">
        <v>6.43</v>
      </c>
      <c r="X28" s="15"/>
      <c r="Y28" s="15"/>
      <c r="Z28" s="15"/>
      <c r="AA28" s="15"/>
      <c r="AB28" s="15"/>
      <c r="AC28" s="15"/>
    </row>
    <row r="29" spans="1:29" x14ac:dyDescent="0.3">
      <c r="A29" s="38">
        <v>185</v>
      </c>
      <c r="B29" s="34" t="str">
        <f>VLOOKUP(A29,'1_문헌특성'!C:AQ,2,0)</f>
        <v>Yazici (2019)</v>
      </c>
      <c r="C29" s="34" t="str">
        <f>VLOOKUP(A29,'1_문헌특성'!C:AQ,3,0)</f>
        <v>NRCT</v>
      </c>
      <c r="D29" s="35" t="str">
        <f>VLOOKUP(A29, '1_문헌특성'!C:AQ, 8, 0)</f>
        <v>1.뇌성마비</v>
      </c>
      <c r="E29" s="34" t="str">
        <f>VLOOKUP(A29, '1_문헌특성'!C:AQ, 9, 0)</f>
        <v>소아(5세~12세)</v>
      </c>
      <c r="F29" s="35" t="str">
        <f>VLOOKUP(A29, '1_문헌특성'!C:AQ, 27, 0)</f>
        <v>RGT(robotic  gait training)+일반재활치료</v>
      </c>
      <c r="G29" s="35">
        <f>VLOOKUP(A29, '1_문헌특성'!C:AQ, 28, 0)</f>
        <v>2</v>
      </c>
      <c r="H29" s="35">
        <f>VLOOKUP(A29, '1_문헌특성'!C:AQ, 29, 0)</f>
        <v>2</v>
      </c>
      <c r="I29" s="35" t="str">
        <f>VLOOKUP(A29, '1_문헌특성'!C:AQ, 30, 0)</f>
        <v>Innowalk Pro (Made for Movement, Norway)</v>
      </c>
      <c r="J29" s="35" t="str">
        <f>VLOOKUP(A29, '1_문헌특성'!C:AQ, 33, 0)</f>
        <v>PTR (physiotherapy rehabilitation)</v>
      </c>
      <c r="K29" s="15"/>
      <c r="L29" s="15" t="s">
        <v>75</v>
      </c>
      <c r="M29" s="15" t="s">
        <v>130</v>
      </c>
      <c r="N29" s="15"/>
      <c r="O29" s="16"/>
      <c r="P29" s="16" t="str">
        <f>VLOOKUP(A29,'1_문헌특성'!C:AQ,40,0)</f>
        <v>중재직후 12주, 추적관찰 3개월</v>
      </c>
      <c r="Q29" s="15" t="s">
        <v>446</v>
      </c>
      <c r="R29" s="15">
        <v>12</v>
      </c>
      <c r="S29" s="17">
        <v>66.25</v>
      </c>
      <c r="T29" s="15">
        <v>6.78</v>
      </c>
      <c r="U29" s="15">
        <v>10</v>
      </c>
      <c r="V29" s="15">
        <v>64.92</v>
      </c>
      <c r="W29" s="15">
        <v>6.72</v>
      </c>
      <c r="X29" s="15"/>
      <c r="Y29" s="15"/>
      <c r="Z29" s="15"/>
      <c r="AA29" s="15"/>
      <c r="AB29" s="15"/>
      <c r="AC29" s="15"/>
    </row>
    <row r="30" spans="1:29" x14ac:dyDescent="0.3">
      <c r="A30" s="38">
        <v>185</v>
      </c>
      <c r="B30" s="34" t="str">
        <f>VLOOKUP(A30,'1_문헌특성'!C:AQ,2,0)</f>
        <v>Yazici (2019)</v>
      </c>
      <c r="C30" s="34" t="str">
        <f>VLOOKUP(A30,'1_문헌특성'!C:AQ,3,0)</f>
        <v>NRCT</v>
      </c>
      <c r="D30" s="35" t="str">
        <f>VLOOKUP(A30, '1_문헌특성'!C:AQ, 8, 0)</f>
        <v>1.뇌성마비</v>
      </c>
      <c r="E30" s="34" t="str">
        <f>VLOOKUP(A30, '1_문헌특성'!C:AQ, 9, 0)</f>
        <v>소아(5세~12세)</v>
      </c>
      <c r="F30" s="35" t="str">
        <f>VLOOKUP(A30, '1_문헌특성'!C:AQ, 27, 0)</f>
        <v>RGT(robotic  gait training)+일반재활치료</v>
      </c>
      <c r="G30" s="35">
        <f>VLOOKUP(A30, '1_문헌특성'!C:AQ, 28, 0)</f>
        <v>2</v>
      </c>
      <c r="H30" s="35">
        <f>VLOOKUP(A30, '1_문헌특성'!C:AQ, 29, 0)</f>
        <v>2</v>
      </c>
      <c r="I30" s="35" t="str">
        <f>VLOOKUP(A30, '1_문헌특성'!C:AQ, 30, 0)</f>
        <v>Innowalk Pro (Made for Movement, Norway)</v>
      </c>
      <c r="J30" s="35" t="str">
        <f>VLOOKUP(A30, '1_문헌특성'!C:AQ, 33, 0)</f>
        <v>PTR (physiotherapy rehabilitation)</v>
      </c>
      <c r="K30" s="15"/>
      <c r="L30" s="15" t="s">
        <v>75</v>
      </c>
      <c r="M30" s="15" t="s">
        <v>130</v>
      </c>
      <c r="N30" s="15"/>
      <c r="O30" s="16"/>
      <c r="P30" s="16" t="str">
        <f>VLOOKUP(A30,'1_문헌특성'!C:AQ,40,0)</f>
        <v>중재직후 12주, 추적관찰 3개월</v>
      </c>
      <c r="Q30" s="15" t="s">
        <v>343</v>
      </c>
      <c r="R30" s="15">
        <v>12</v>
      </c>
      <c r="S30" s="17">
        <v>65.5</v>
      </c>
      <c r="T30" s="15">
        <v>6.69</v>
      </c>
      <c r="U30" s="15">
        <v>10</v>
      </c>
      <c r="V30" s="15">
        <v>63.87</v>
      </c>
      <c r="W30" s="15">
        <v>7.92</v>
      </c>
      <c r="X30" s="15"/>
      <c r="Y30" s="15"/>
      <c r="Z30" s="15"/>
      <c r="AA30" s="15"/>
      <c r="AB30" s="15"/>
      <c r="AC30" s="15"/>
    </row>
    <row r="31" spans="1:29" x14ac:dyDescent="0.3">
      <c r="A31" s="38">
        <v>185</v>
      </c>
      <c r="B31" s="34" t="str">
        <f>VLOOKUP(A31,'1_문헌특성'!C:AQ,2,0)</f>
        <v>Yazici (2019)</v>
      </c>
      <c r="C31" s="34" t="str">
        <f>VLOOKUP(A31,'1_문헌특성'!C:AQ,3,0)</f>
        <v>NRCT</v>
      </c>
      <c r="D31" s="35" t="str">
        <f>VLOOKUP(A31, '1_문헌특성'!C:AQ, 8, 0)</f>
        <v>1.뇌성마비</v>
      </c>
      <c r="E31" s="34" t="str">
        <f>VLOOKUP(A31, '1_문헌특성'!C:AQ, 9, 0)</f>
        <v>소아(5세~12세)</v>
      </c>
      <c r="F31" s="35" t="str">
        <f>VLOOKUP(A31, '1_문헌특성'!C:AQ, 27, 0)</f>
        <v>RGT(robotic  gait training)+일반재활치료</v>
      </c>
      <c r="G31" s="35">
        <f>VLOOKUP(A31, '1_문헌특성'!C:AQ, 28, 0)</f>
        <v>2</v>
      </c>
      <c r="H31" s="35">
        <f>VLOOKUP(A31, '1_문헌특성'!C:AQ, 29, 0)</f>
        <v>2</v>
      </c>
      <c r="I31" s="35" t="str">
        <f>VLOOKUP(A31, '1_문헌특성'!C:AQ, 30, 0)</f>
        <v>Innowalk Pro (Made for Movement, Norway)</v>
      </c>
      <c r="J31" s="35" t="str">
        <f>VLOOKUP(A31, '1_문헌특성'!C:AQ, 33, 0)</f>
        <v>PTR (physiotherapy rehabilitation)</v>
      </c>
      <c r="K31" s="15"/>
      <c r="L31" s="15" t="s">
        <v>75</v>
      </c>
      <c r="M31" s="15" t="s">
        <v>132</v>
      </c>
      <c r="N31" s="15"/>
      <c r="O31" s="16" t="s">
        <v>131</v>
      </c>
      <c r="P31" s="16" t="str">
        <f>VLOOKUP(A31,'1_문헌특성'!C:AQ,40,0)</f>
        <v>중재직후 12주, 추적관찰 3개월</v>
      </c>
      <c r="Q31" s="15">
        <v>0</v>
      </c>
      <c r="R31" s="15">
        <v>12</v>
      </c>
      <c r="S31" s="15">
        <v>19.5</v>
      </c>
      <c r="T31" s="15">
        <v>4.28</v>
      </c>
      <c r="U31" s="15">
        <v>10</v>
      </c>
      <c r="V31" s="15">
        <v>20.079999999999998</v>
      </c>
      <c r="W31" s="15">
        <v>3.68</v>
      </c>
      <c r="X31" s="15"/>
      <c r="Y31" s="15"/>
      <c r="Z31" s="15"/>
      <c r="AA31" s="15"/>
      <c r="AB31" s="15"/>
      <c r="AC31" s="15"/>
    </row>
    <row r="32" spans="1:29" x14ac:dyDescent="0.3">
      <c r="A32" s="38">
        <v>185</v>
      </c>
      <c r="B32" s="34" t="str">
        <f>VLOOKUP(A32,'1_문헌특성'!C:AQ,2,0)</f>
        <v>Yazici (2019)</v>
      </c>
      <c r="C32" s="34" t="str">
        <f>VLOOKUP(A32,'1_문헌특성'!C:AQ,3,0)</f>
        <v>NRCT</v>
      </c>
      <c r="D32" s="35" t="str">
        <f>VLOOKUP(A32, '1_문헌특성'!C:AQ, 8, 0)</f>
        <v>1.뇌성마비</v>
      </c>
      <c r="E32" s="34" t="str">
        <f>VLOOKUP(A32, '1_문헌특성'!C:AQ, 9, 0)</f>
        <v>소아(5세~12세)</v>
      </c>
      <c r="F32" s="35" t="str">
        <f>VLOOKUP(A32, '1_문헌특성'!C:AQ, 27, 0)</f>
        <v>RGT(robotic  gait training)+일반재활치료</v>
      </c>
      <c r="G32" s="35">
        <f>VLOOKUP(A32, '1_문헌특성'!C:AQ, 28, 0)</f>
        <v>2</v>
      </c>
      <c r="H32" s="35">
        <f>VLOOKUP(A32, '1_문헌특성'!C:AQ, 29, 0)</f>
        <v>2</v>
      </c>
      <c r="I32" s="35" t="str">
        <f>VLOOKUP(A32, '1_문헌특성'!C:AQ, 30, 0)</f>
        <v>Innowalk Pro (Made for Movement, Norway)</v>
      </c>
      <c r="J32" s="35" t="str">
        <f>VLOOKUP(A32, '1_문헌특성'!C:AQ, 33, 0)</f>
        <v>PTR (physiotherapy rehabilitation)</v>
      </c>
      <c r="K32" s="15"/>
      <c r="L32" s="15" t="s">
        <v>75</v>
      </c>
      <c r="M32" s="15" t="s">
        <v>132</v>
      </c>
      <c r="N32" s="15"/>
      <c r="O32" s="16" t="s">
        <v>131</v>
      </c>
      <c r="P32" s="16" t="str">
        <f>VLOOKUP(A32,'1_문헌특성'!C:AQ,40,0)</f>
        <v>중재직후 12주, 추적관찰 3개월</v>
      </c>
      <c r="Q32" s="15" t="s">
        <v>446</v>
      </c>
      <c r="R32" s="15">
        <v>12</v>
      </c>
      <c r="S32" s="17">
        <v>23</v>
      </c>
      <c r="T32" s="15">
        <v>4.13</v>
      </c>
      <c r="U32" s="15">
        <v>10</v>
      </c>
      <c r="V32" s="15">
        <v>22.83</v>
      </c>
      <c r="W32" s="15">
        <v>4.51</v>
      </c>
      <c r="X32" s="15"/>
      <c r="Y32" s="15"/>
      <c r="Z32" s="15"/>
      <c r="AA32" s="15"/>
      <c r="AB32" s="15"/>
      <c r="AC32" s="15"/>
    </row>
    <row r="33" spans="1:29" x14ac:dyDescent="0.3">
      <c r="A33" s="38">
        <v>185</v>
      </c>
      <c r="B33" s="34" t="str">
        <f>VLOOKUP(A33,'1_문헌특성'!C:AQ,2,0)</f>
        <v>Yazici (2019)</v>
      </c>
      <c r="C33" s="34" t="str">
        <f>VLOOKUP(A33,'1_문헌특성'!C:AQ,3,0)</f>
        <v>NRCT</v>
      </c>
      <c r="D33" s="35" t="str">
        <f>VLOOKUP(A33, '1_문헌특성'!C:AQ, 8, 0)</f>
        <v>1.뇌성마비</v>
      </c>
      <c r="E33" s="34" t="str">
        <f>VLOOKUP(A33, '1_문헌특성'!C:AQ, 9, 0)</f>
        <v>소아(5세~12세)</v>
      </c>
      <c r="F33" s="35" t="str">
        <f>VLOOKUP(A33, '1_문헌특성'!C:AQ, 27, 0)</f>
        <v>RGT(robotic  gait training)+일반재활치료</v>
      </c>
      <c r="G33" s="35">
        <f>VLOOKUP(A33, '1_문헌특성'!C:AQ, 28, 0)</f>
        <v>2</v>
      </c>
      <c r="H33" s="35">
        <f>VLOOKUP(A33, '1_문헌특성'!C:AQ, 29, 0)</f>
        <v>2</v>
      </c>
      <c r="I33" s="35" t="str">
        <f>VLOOKUP(A33, '1_문헌특성'!C:AQ, 30, 0)</f>
        <v>Innowalk Pro (Made for Movement, Norway)</v>
      </c>
      <c r="J33" s="35" t="str">
        <f>VLOOKUP(A33, '1_문헌특성'!C:AQ, 33, 0)</f>
        <v>PTR (physiotherapy rehabilitation)</v>
      </c>
      <c r="K33" s="15"/>
      <c r="L33" s="15" t="s">
        <v>75</v>
      </c>
      <c r="M33" s="15" t="s">
        <v>132</v>
      </c>
      <c r="N33" s="15"/>
      <c r="O33" s="16" t="s">
        <v>131</v>
      </c>
      <c r="P33" s="16" t="str">
        <f>VLOOKUP(A33,'1_문헌특성'!C:AQ,40,0)</f>
        <v>중재직후 12주, 추적관찰 3개월</v>
      </c>
      <c r="Q33" s="15" t="s">
        <v>343</v>
      </c>
      <c r="R33" s="15">
        <v>12</v>
      </c>
      <c r="S33" s="17">
        <v>24.83</v>
      </c>
      <c r="T33" s="15">
        <v>5.8</v>
      </c>
      <c r="U33" s="15">
        <v>10</v>
      </c>
      <c r="V33" s="15">
        <v>21.71</v>
      </c>
      <c r="W33" s="15">
        <v>4.92</v>
      </c>
      <c r="X33" s="15"/>
      <c r="Y33" s="15"/>
      <c r="Z33" s="15"/>
      <c r="AA33" s="15"/>
      <c r="AB33" s="15"/>
      <c r="AC33" s="15"/>
    </row>
    <row r="34" spans="1:29" x14ac:dyDescent="0.3">
      <c r="A34" s="38">
        <v>185</v>
      </c>
      <c r="B34" s="34" t="str">
        <f>VLOOKUP(A34,'1_문헌특성'!C:AQ,2,0)</f>
        <v>Yazici (2019)</v>
      </c>
      <c r="C34" s="34" t="str">
        <f>VLOOKUP(A34,'1_문헌특성'!C:AQ,3,0)</f>
        <v>NRCT</v>
      </c>
      <c r="D34" s="35" t="str">
        <f>VLOOKUP(A34, '1_문헌특성'!C:AQ, 8, 0)</f>
        <v>1.뇌성마비</v>
      </c>
      <c r="E34" s="34" t="str">
        <f>VLOOKUP(A34, '1_문헌특성'!C:AQ, 9, 0)</f>
        <v>소아(5세~12세)</v>
      </c>
      <c r="F34" s="35" t="str">
        <f>VLOOKUP(A34, '1_문헌특성'!C:AQ, 27, 0)</f>
        <v>RGT(robotic  gait training)+일반재활치료</v>
      </c>
      <c r="G34" s="35">
        <f>VLOOKUP(A34, '1_문헌특성'!C:AQ, 28, 0)</f>
        <v>2</v>
      </c>
      <c r="H34" s="35">
        <f>VLOOKUP(A34, '1_문헌특성'!C:AQ, 29, 0)</f>
        <v>2</v>
      </c>
      <c r="I34" s="35" t="str">
        <f>VLOOKUP(A34, '1_문헌특성'!C:AQ, 30, 0)</f>
        <v>Innowalk Pro (Made for Movement, Norway)</v>
      </c>
      <c r="J34" s="35" t="str">
        <f>VLOOKUP(A34, '1_문헌특성'!C:AQ, 33, 0)</f>
        <v>PTR (physiotherapy rehabilitation)</v>
      </c>
      <c r="K34" s="15"/>
      <c r="L34" s="15" t="s">
        <v>75</v>
      </c>
      <c r="M34" s="15" t="s">
        <v>133</v>
      </c>
      <c r="N34" s="15"/>
      <c r="O34" s="16" t="s">
        <v>131</v>
      </c>
      <c r="P34" s="16" t="str">
        <f>VLOOKUP(A34,'1_문헌특성'!C:AQ,40,0)</f>
        <v>중재직후 12주, 추적관찰 3개월</v>
      </c>
      <c r="Q34" s="15">
        <v>0</v>
      </c>
      <c r="R34" s="15">
        <v>12</v>
      </c>
      <c r="S34" s="15">
        <v>19.670000000000002</v>
      </c>
      <c r="T34" s="15">
        <v>4.4000000000000004</v>
      </c>
      <c r="U34" s="15">
        <v>10</v>
      </c>
      <c r="V34" s="15">
        <v>21.08</v>
      </c>
      <c r="W34" s="15">
        <v>3.45</v>
      </c>
      <c r="X34" s="15"/>
      <c r="Y34" s="15"/>
      <c r="Z34" s="15"/>
      <c r="AA34" s="15"/>
      <c r="AB34" s="15"/>
      <c r="AC34" s="15"/>
    </row>
    <row r="35" spans="1:29" x14ac:dyDescent="0.3">
      <c r="A35" s="38">
        <v>185</v>
      </c>
      <c r="B35" s="34" t="str">
        <f>VLOOKUP(A35,'1_문헌특성'!C:AQ,2,0)</f>
        <v>Yazici (2019)</v>
      </c>
      <c r="C35" s="34" t="str">
        <f>VLOOKUP(A35,'1_문헌특성'!C:AQ,3,0)</f>
        <v>NRCT</v>
      </c>
      <c r="D35" s="35" t="str">
        <f>VLOOKUP(A35, '1_문헌특성'!C:AQ, 8, 0)</f>
        <v>1.뇌성마비</v>
      </c>
      <c r="E35" s="34" t="str">
        <f>VLOOKUP(A35, '1_문헌특성'!C:AQ, 9, 0)</f>
        <v>소아(5세~12세)</v>
      </c>
      <c r="F35" s="35" t="str">
        <f>VLOOKUP(A35, '1_문헌특성'!C:AQ, 27, 0)</f>
        <v>RGT(robotic  gait training)+일반재활치료</v>
      </c>
      <c r="G35" s="35">
        <f>VLOOKUP(A35, '1_문헌특성'!C:AQ, 28, 0)</f>
        <v>2</v>
      </c>
      <c r="H35" s="35">
        <f>VLOOKUP(A35, '1_문헌특성'!C:AQ, 29, 0)</f>
        <v>2</v>
      </c>
      <c r="I35" s="35" t="str">
        <f>VLOOKUP(A35, '1_문헌특성'!C:AQ, 30, 0)</f>
        <v>Innowalk Pro (Made for Movement, Norway)</v>
      </c>
      <c r="J35" s="35" t="str">
        <f>VLOOKUP(A35, '1_문헌특성'!C:AQ, 33, 0)</f>
        <v>PTR (physiotherapy rehabilitation)</v>
      </c>
      <c r="K35" s="15"/>
      <c r="L35" s="15" t="s">
        <v>75</v>
      </c>
      <c r="M35" s="15" t="s">
        <v>133</v>
      </c>
      <c r="N35" s="15"/>
      <c r="O35" s="16" t="s">
        <v>131</v>
      </c>
      <c r="P35" s="16" t="str">
        <f>VLOOKUP(A35,'1_문헌특성'!C:AQ,40,0)</f>
        <v>중재직후 12주, 추적관찰 3개월</v>
      </c>
      <c r="Q35" s="15" t="s">
        <v>446</v>
      </c>
      <c r="R35" s="15">
        <v>12</v>
      </c>
      <c r="S35" s="17">
        <v>24.25</v>
      </c>
      <c r="T35" s="15">
        <v>4.7300000000000004</v>
      </c>
      <c r="U35" s="15">
        <v>10</v>
      </c>
      <c r="V35" s="15">
        <v>24.75</v>
      </c>
      <c r="W35" s="15">
        <v>3.86</v>
      </c>
      <c r="X35" s="15"/>
      <c r="Y35" s="15"/>
      <c r="Z35" s="15"/>
      <c r="AA35" s="15"/>
      <c r="AB35" s="15"/>
      <c r="AC35" s="15"/>
    </row>
    <row r="36" spans="1:29" x14ac:dyDescent="0.3">
      <c r="A36" s="38">
        <v>185</v>
      </c>
      <c r="B36" s="34" t="str">
        <f>VLOOKUP(A36,'1_문헌특성'!C:AQ,2,0)</f>
        <v>Yazici (2019)</v>
      </c>
      <c r="C36" s="34" t="str">
        <f>VLOOKUP(A36,'1_문헌특성'!C:AQ,3,0)</f>
        <v>NRCT</v>
      </c>
      <c r="D36" s="35" t="str">
        <f>VLOOKUP(A36, '1_문헌특성'!C:AQ, 8, 0)</f>
        <v>1.뇌성마비</v>
      </c>
      <c r="E36" s="34" t="str">
        <f>VLOOKUP(A36, '1_문헌특성'!C:AQ, 9, 0)</f>
        <v>소아(5세~12세)</v>
      </c>
      <c r="F36" s="35" t="str">
        <f>VLOOKUP(A36, '1_문헌특성'!C:AQ, 27, 0)</f>
        <v>RGT(robotic  gait training)+일반재활치료</v>
      </c>
      <c r="G36" s="35">
        <f>VLOOKUP(A36, '1_문헌특성'!C:AQ, 28, 0)</f>
        <v>2</v>
      </c>
      <c r="H36" s="35">
        <f>VLOOKUP(A36, '1_문헌특성'!C:AQ, 29, 0)</f>
        <v>2</v>
      </c>
      <c r="I36" s="35" t="str">
        <f>VLOOKUP(A36, '1_문헌특성'!C:AQ, 30, 0)</f>
        <v>Innowalk Pro (Made for Movement, Norway)</v>
      </c>
      <c r="J36" s="35" t="str">
        <f>VLOOKUP(A36, '1_문헌특성'!C:AQ, 33, 0)</f>
        <v>PTR (physiotherapy rehabilitation)</v>
      </c>
      <c r="K36" s="15"/>
      <c r="L36" s="15" t="s">
        <v>75</v>
      </c>
      <c r="M36" s="15" t="s">
        <v>133</v>
      </c>
      <c r="N36" s="15"/>
      <c r="O36" s="16" t="s">
        <v>131</v>
      </c>
      <c r="P36" s="16" t="str">
        <f>VLOOKUP(A36,'1_문헌특성'!C:AQ,40,0)</f>
        <v>중재직후 12주, 추적관찰 3개월</v>
      </c>
      <c r="Q36" s="15" t="s">
        <v>343</v>
      </c>
      <c r="R36" s="15">
        <v>12</v>
      </c>
      <c r="S36" s="17">
        <v>26.33</v>
      </c>
      <c r="T36" s="15">
        <v>5.76</v>
      </c>
      <c r="U36" s="15">
        <v>10</v>
      </c>
      <c r="V36" s="15">
        <v>22.29</v>
      </c>
      <c r="W36" s="15">
        <v>3.95</v>
      </c>
      <c r="X36" s="15"/>
      <c r="Y36" s="15"/>
      <c r="Z36" s="15"/>
      <c r="AA36" s="15"/>
      <c r="AB36" s="15"/>
      <c r="AC36" s="15"/>
    </row>
    <row r="37" spans="1:29" x14ac:dyDescent="0.3">
      <c r="A37" s="38">
        <v>185</v>
      </c>
      <c r="B37" s="34" t="str">
        <f>VLOOKUP(A37,'1_문헌특성'!C:AQ,2,0)</f>
        <v>Yazici (2019)</v>
      </c>
      <c r="C37" s="34" t="str">
        <f>VLOOKUP(A37,'1_문헌특성'!C:AQ,3,0)</f>
        <v>NRCT</v>
      </c>
      <c r="D37" s="35" t="str">
        <f>VLOOKUP(A37, '1_문헌특성'!C:AQ, 8, 0)</f>
        <v>1.뇌성마비</v>
      </c>
      <c r="E37" s="34" t="str">
        <f>VLOOKUP(A37, '1_문헌특성'!C:AQ, 9, 0)</f>
        <v>소아(5세~12세)</v>
      </c>
      <c r="F37" s="35" t="str">
        <f>VLOOKUP(A37, '1_문헌특성'!C:AQ, 27, 0)</f>
        <v>RGT(robotic  gait training)+일반재활치료</v>
      </c>
      <c r="G37" s="35">
        <f>VLOOKUP(A37, '1_문헌특성'!C:AQ, 28, 0)</f>
        <v>2</v>
      </c>
      <c r="H37" s="35">
        <f>VLOOKUP(A37, '1_문헌특성'!C:AQ, 29, 0)</f>
        <v>2</v>
      </c>
      <c r="I37" s="35" t="str">
        <f>VLOOKUP(A37, '1_문헌특성'!C:AQ, 30, 0)</f>
        <v>Innowalk Pro (Made for Movement, Norway)</v>
      </c>
      <c r="J37" s="35" t="str">
        <f>VLOOKUP(A37, '1_문헌특성'!C:AQ, 33, 0)</f>
        <v>PTR (physiotherapy rehabilitation)</v>
      </c>
      <c r="K37" s="15"/>
      <c r="L37" s="15" t="s">
        <v>139</v>
      </c>
      <c r="M37" s="15" t="s">
        <v>134</v>
      </c>
      <c r="N37" s="15"/>
      <c r="O37" s="16" t="s">
        <v>131</v>
      </c>
      <c r="P37" s="16" t="str">
        <f>VLOOKUP(A37,'1_문헌특성'!C:AQ,40,0)</f>
        <v>중재직후 12주, 추적관찰 3개월</v>
      </c>
      <c r="Q37" s="15">
        <v>0</v>
      </c>
      <c r="R37" s="15">
        <v>12</v>
      </c>
      <c r="S37" s="15">
        <v>15.08</v>
      </c>
      <c r="T37" s="15">
        <v>3.09</v>
      </c>
      <c r="U37" s="15">
        <v>10</v>
      </c>
      <c r="V37" s="15">
        <v>15.5</v>
      </c>
      <c r="W37" s="15">
        <v>3.66</v>
      </c>
      <c r="X37" s="15"/>
      <c r="Y37" s="15"/>
      <c r="Z37" s="15"/>
      <c r="AA37" s="15"/>
      <c r="AB37" s="15"/>
      <c r="AC37" s="15"/>
    </row>
    <row r="38" spans="1:29" x14ac:dyDescent="0.3">
      <c r="A38" s="38">
        <v>185</v>
      </c>
      <c r="B38" s="34" t="str">
        <f>VLOOKUP(A38,'1_문헌특성'!C:AQ,2,0)</f>
        <v>Yazici (2019)</v>
      </c>
      <c r="C38" s="34" t="str">
        <f>VLOOKUP(A38,'1_문헌특성'!C:AQ,3,0)</f>
        <v>NRCT</v>
      </c>
      <c r="D38" s="35" t="str">
        <f>VLOOKUP(A38, '1_문헌특성'!C:AQ, 8, 0)</f>
        <v>1.뇌성마비</v>
      </c>
      <c r="E38" s="34" t="str">
        <f>VLOOKUP(A38, '1_문헌특성'!C:AQ, 9, 0)</f>
        <v>소아(5세~12세)</v>
      </c>
      <c r="F38" s="35" t="str">
        <f>VLOOKUP(A38, '1_문헌특성'!C:AQ, 27, 0)</f>
        <v>RGT(robotic  gait training)+일반재활치료</v>
      </c>
      <c r="G38" s="35">
        <f>VLOOKUP(A38, '1_문헌특성'!C:AQ, 28, 0)</f>
        <v>2</v>
      </c>
      <c r="H38" s="35">
        <f>VLOOKUP(A38, '1_문헌특성'!C:AQ, 29, 0)</f>
        <v>2</v>
      </c>
      <c r="I38" s="35" t="str">
        <f>VLOOKUP(A38, '1_문헌특성'!C:AQ, 30, 0)</f>
        <v>Innowalk Pro (Made for Movement, Norway)</v>
      </c>
      <c r="J38" s="35" t="str">
        <f>VLOOKUP(A38, '1_문헌특성'!C:AQ, 33, 0)</f>
        <v>PTR (physiotherapy rehabilitation)</v>
      </c>
      <c r="K38" s="15"/>
      <c r="L38" s="15" t="s">
        <v>139</v>
      </c>
      <c r="M38" s="15" t="s">
        <v>134</v>
      </c>
      <c r="N38" s="15"/>
      <c r="O38" s="16" t="s">
        <v>131</v>
      </c>
      <c r="P38" s="16" t="str">
        <f>VLOOKUP(A38,'1_문헌특성'!C:AQ,40,0)</f>
        <v>중재직후 12주, 추적관찰 3개월</v>
      </c>
      <c r="Q38" s="15" t="s">
        <v>446</v>
      </c>
      <c r="R38" s="15">
        <v>12</v>
      </c>
      <c r="S38" s="17">
        <v>18.5</v>
      </c>
      <c r="T38" s="15">
        <v>2.2400000000000002</v>
      </c>
      <c r="U38" s="15">
        <v>10</v>
      </c>
      <c r="V38" s="15">
        <v>16.920000000000002</v>
      </c>
      <c r="W38" s="15">
        <v>3.94</v>
      </c>
      <c r="X38" s="15"/>
      <c r="Y38" s="15"/>
      <c r="Z38" s="15"/>
      <c r="AA38" s="15"/>
      <c r="AB38" s="15"/>
      <c r="AC38" s="15"/>
    </row>
    <row r="39" spans="1:29" x14ac:dyDescent="0.3">
      <c r="A39" s="38">
        <v>185</v>
      </c>
      <c r="B39" s="34" t="str">
        <f>VLOOKUP(A39,'1_문헌특성'!C:AQ,2,0)</f>
        <v>Yazici (2019)</v>
      </c>
      <c r="C39" s="34" t="str">
        <f>VLOOKUP(A39,'1_문헌특성'!C:AQ,3,0)</f>
        <v>NRCT</v>
      </c>
      <c r="D39" s="35" t="str">
        <f>VLOOKUP(A39, '1_문헌특성'!C:AQ, 8, 0)</f>
        <v>1.뇌성마비</v>
      </c>
      <c r="E39" s="34" t="str">
        <f>VLOOKUP(A39, '1_문헌특성'!C:AQ, 9, 0)</f>
        <v>소아(5세~12세)</v>
      </c>
      <c r="F39" s="35" t="str">
        <f>VLOOKUP(A39, '1_문헌특성'!C:AQ, 27, 0)</f>
        <v>RGT(robotic  gait training)+일반재활치료</v>
      </c>
      <c r="G39" s="35">
        <f>VLOOKUP(A39, '1_문헌특성'!C:AQ, 28, 0)</f>
        <v>2</v>
      </c>
      <c r="H39" s="35">
        <f>VLOOKUP(A39, '1_문헌특성'!C:AQ, 29, 0)</f>
        <v>2</v>
      </c>
      <c r="I39" s="35" t="str">
        <f>VLOOKUP(A39, '1_문헌특성'!C:AQ, 30, 0)</f>
        <v>Innowalk Pro (Made for Movement, Norway)</v>
      </c>
      <c r="J39" s="35" t="str">
        <f>VLOOKUP(A39, '1_문헌특성'!C:AQ, 33, 0)</f>
        <v>PTR (physiotherapy rehabilitation)</v>
      </c>
      <c r="K39" s="15"/>
      <c r="L39" s="15" t="s">
        <v>139</v>
      </c>
      <c r="M39" s="15" t="s">
        <v>134</v>
      </c>
      <c r="N39" s="15"/>
      <c r="O39" s="16" t="s">
        <v>131</v>
      </c>
      <c r="P39" s="16" t="str">
        <f>VLOOKUP(A39,'1_문헌특성'!C:AQ,40,0)</f>
        <v>중재직후 12주, 추적관찰 3개월</v>
      </c>
      <c r="Q39" s="15" t="s">
        <v>343</v>
      </c>
      <c r="R39" s="15">
        <v>12</v>
      </c>
      <c r="S39" s="17">
        <v>17.170000000000002</v>
      </c>
      <c r="T39" s="15">
        <v>2.37</v>
      </c>
      <c r="U39" s="15">
        <v>10</v>
      </c>
      <c r="V39" s="15">
        <v>14.71</v>
      </c>
      <c r="W39" s="15">
        <v>2.75</v>
      </c>
      <c r="X39" s="15"/>
      <c r="Y39" s="15"/>
      <c r="Z39" s="15"/>
      <c r="AA39" s="15"/>
      <c r="AB39" s="15"/>
      <c r="AC39" s="15"/>
    </row>
    <row r="40" spans="1:29" x14ac:dyDescent="0.3">
      <c r="A40" s="38">
        <v>185</v>
      </c>
      <c r="B40" s="34" t="str">
        <f>VLOOKUP(A40,'1_문헌특성'!C:AQ,2,0)</f>
        <v>Yazici (2019)</v>
      </c>
      <c r="C40" s="34" t="str">
        <f>VLOOKUP(A40,'1_문헌특성'!C:AQ,3,0)</f>
        <v>NRCT</v>
      </c>
      <c r="D40" s="35" t="str">
        <f>VLOOKUP(A40, '1_문헌특성'!C:AQ, 8, 0)</f>
        <v>1.뇌성마비</v>
      </c>
      <c r="E40" s="34" t="str">
        <f>VLOOKUP(A40, '1_문헌특성'!C:AQ, 9, 0)</f>
        <v>소아(5세~12세)</v>
      </c>
      <c r="F40" s="35" t="str">
        <f>VLOOKUP(A40, '1_문헌특성'!C:AQ, 27, 0)</f>
        <v>RGT(robotic  gait training)+일반재활치료</v>
      </c>
      <c r="G40" s="35">
        <f>VLOOKUP(A40, '1_문헌특성'!C:AQ, 28, 0)</f>
        <v>2</v>
      </c>
      <c r="H40" s="35">
        <f>VLOOKUP(A40, '1_문헌특성'!C:AQ, 29, 0)</f>
        <v>2</v>
      </c>
      <c r="I40" s="35" t="str">
        <f>VLOOKUP(A40, '1_문헌특성'!C:AQ, 30, 0)</f>
        <v>Innowalk Pro (Made for Movement, Norway)</v>
      </c>
      <c r="J40" s="35" t="str">
        <f>VLOOKUP(A40, '1_문헌특성'!C:AQ, 33, 0)</f>
        <v>PTR (physiotherapy rehabilitation)</v>
      </c>
      <c r="K40" s="15"/>
      <c r="L40" s="15" t="s">
        <v>139</v>
      </c>
      <c r="M40" s="15" t="s">
        <v>135</v>
      </c>
      <c r="N40" s="15"/>
      <c r="O40" s="16" t="s">
        <v>131</v>
      </c>
      <c r="P40" s="16" t="str">
        <f>VLOOKUP(A40,'1_문헌특성'!C:AQ,40,0)</f>
        <v>중재직후 12주, 추적관찰 3개월</v>
      </c>
      <c r="Q40" s="15">
        <v>0</v>
      </c>
      <c r="R40" s="15">
        <v>12</v>
      </c>
      <c r="S40" s="15">
        <v>14</v>
      </c>
      <c r="T40" s="15">
        <v>4.7300000000000004</v>
      </c>
      <c r="U40" s="15">
        <v>10</v>
      </c>
      <c r="V40" s="15">
        <v>15.5</v>
      </c>
      <c r="W40" s="15">
        <v>3.43</v>
      </c>
      <c r="X40" s="15"/>
      <c r="Y40" s="15"/>
      <c r="Z40" s="15"/>
      <c r="AA40" s="15"/>
      <c r="AB40" s="15"/>
      <c r="AC40" s="15"/>
    </row>
    <row r="41" spans="1:29" x14ac:dyDescent="0.3">
      <c r="A41" s="38">
        <v>185</v>
      </c>
      <c r="B41" s="34" t="str">
        <f>VLOOKUP(A41,'1_문헌특성'!C:AQ,2,0)</f>
        <v>Yazici (2019)</v>
      </c>
      <c r="C41" s="34" t="str">
        <f>VLOOKUP(A41,'1_문헌특성'!C:AQ,3,0)</f>
        <v>NRCT</v>
      </c>
      <c r="D41" s="35" t="str">
        <f>VLOOKUP(A41, '1_문헌특성'!C:AQ, 8, 0)</f>
        <v>1.뇌성마비</v>
      </c>
      <c r="E41" s="34" t="str">
        <f>VLOOKUP(A41, '1_문헌특성'!C:AQ, 9, 0)</f>
        <v>소아(5세~12세)</v>
      </c>
      <c r="F41" s="35" t="str">
        <f>VLOOKUP(A41, '1_문헌특성'!C:AQ, 27, 0)</f>
        <v>RGT(robotic  gait training)+일반재활치료</v>
      </c>
      <c r="G41" s="35">
        <f>VLOOKUP(A41, '1_문헌특성'!C:AQ, 28, 0)</f>
        <v>2</v>
      </c>
      <c r="H41" s="35">
        <f>VLOOKUP(A41, '1_문헌특성'!C:AQ, 29, 0)</f>
        <v>2</v>
      </c>
      <c r="I41" s="35" t="str">
        <f>VLOOKUP(A41, '1_문헌특성'!C:AQ, 30, 0)</f>
        <v>Innowalk Pro (Made for Movement, Norway)</v>
      </c>
      <c r="J41" s="35" t="str">
        <f>VLOOKUP(A41, '1_문헌특성'!C:AQ, 33, 0)</f>
        <v>PTR (physiotherapy rehabilitation)</v>
      </c>
      <c r="K41" s="15"/>
      <c r="L41" s="15" t="s">
        <v>139</v>
      </c>
      <c r="M41" s="15" t="s">
        <v>135</v>
      </c>
      <c r="N41" s="15"/>
      <c r="O41" s="16" t="s">
        <v>131</v>
      </c>
      <c r="P41" s="16" t="str">
        <f>VLOOKUP(A41,'1_문헌특성'!C:AQ,40,0)</f>
        <v>중재직후 12주, 추적관찰 3개월</v>
      </c>
      <c r="Q41" s="15" t="s">
        <v>446</v>
      </c>
      <c r="R41" s="15">
        <v>12</v>
      </c>
      <c r="S41" s="17">
        <v>18.920000000000002</v>
      </c>
      <c r="T41" s="15">
        <v>5.58</v>
      </c>
      <c r="U41" s="15">
        <v>10</v>
      </c>
      <c r="V41" s="15">
        <v>16.420000000000002</v>
      </c>
      <c r="W41" s="15">
        <v>4.91</v>
      </c>
      <c r="X41" s="15"/>
      <c r="Y41" s="15"/>
      <c r="Z41" s="15"/>
      <c r="AA41" s="15"/>
      <c r="AB41" s="15"/>
      <c r="AC41" s="15"/>
    </row>
    <row r="42" spans="1:29" x14ac:dyDescent="0.3">
      <c r="A42" s="38">
        <v>185</v>
      </c>
      <c r="B42" s="34" t="str">
        <f>VLOOKUP(A42,'1_문헌특성'!C:AQ,2,0)</f>
        <v>Yazici (2019)</v>
      </c>
      <c r="C42" s="34" t="str">
        <f>VLOOKUP(A42,'1_문헌특성'!C:AQ,3,0)</f>
        <v>NRCT</v>
      </c>
      <c r="D42" s="35" t="str">
        <f>VLOOKUP(A42, '1_문헌특성'!C:AQ, 8, 0)</f>
        <v>1.뇌성마비</v>
      </c>
      <c r="E42" s="34" t="str">
        <f>VLOOKUP(A42, '1_문헌특성'!C:AQ, 9, 0)</f>
        <v>소아(5세~12세)</v>
      </c>
      <c r="F42" s="35" t="str">
        <f>VLOOKUP(A42, '1_문헌특성'!C:AQ, 27, 0)</f>
        <v>RGT(robotic  gait training)+일반재활치료</v>
      </c>
      <c r="G42" s="35">
        <f>VLOOKUP(A42, '1_문헌특성'!C:AQ, 28, 0)</f>
        <v>2</v>
      </c>
      <c r="H42" s="35">
        <f>VLOOKUP(A42, '1_문헌특성'!C:AQ, 29, 0)</f>
        <v>2</v>
      </c>
      <c r="I42" s="35" t="str">
        <f>VLOOKUP(A42, '1_문헌특성'!C:AQ, 30, 0)</f>
        <v>Innowalk Pro (Made for Movement, Norway)</v>
      </c>
      <c r="J42" s="35" t="str">
        <f>VLOOKUP(A42, '1_문헌특성'!C:AQ, 33, 0)</f>
        <v>PTR (physiotherapy rehabilitation)</v>
      </c>
      <c r="K42" s="15"/>
      <c r="L42" s="15" t="s">
        <v>139</v>
      </c>
      <c r="M42" s="15" t="s">
        <v>135</v>
      </c>
      <c r="N42" s="15"/>
      <c r="O42" s="16" t="s">
        <v>131</v>
      </c>
      <c r="P42" s="16" t="str">
        <f>VLOOKUP(A42,'1_문헌특성'!C:AQ,40,0)</f>
        <v>중재직후 12주, 추적관찰 3개월</v>
      </c>
      <c r="Q42" s="15" t="s">
        <v>343</v>
      </c>
      <c r="R42" s="15">
        <v>12</v>
      </c>
      <c r="S42" s="17">
        <v>16.170000000000002</v>
      </c>
      <c r="T42" s="15">
        <v>3.46</v>
      </c>
      <c r="U42" s="15">
        <v>10</v>
      </c>
      <c r="V42" s="15">
        <v>15.14</v>
      </c>
      <c r="W42" s="15">
        <v>2.91</v>
      </c>
      <c r="X42" s="15"/>
      <c r="Y42" s="15"/>
      <c r="Z42" s="15"/>
      <c r="AA42" s="15"/>
      <c r="AB42" s="15"/>
      <c r="AC42" s="15"/>
    </row>
    <row r="43" spans="1:29" x14ac:dyDescent="0.3">
      <c r="A43" s="38">
        <v>185</v>
      </c>
      <c r="B43" s="34" t="str">
        <f>VLOOKUP(A43,'1_문헌특성'!C:AQ,2,0)</f>
        <v>Yazici (2019)</v>
      </c>
      <c r="C43" s="34" t="str">
        <f>VLOOKUP(A43,'1_문헌특성'!C:AQ,3,0)</f>
        <v>NRCT</v>
      </c>
      <c r="D43" s="35" t="str">
        <f>VLOOKUP(A43, '1_문헌특성'!C:AQ, 8, 0)</f>
        <v>1.뇌성마비</v>
      </c>
      <c r="E43" s="34" t="str">
        <f>VLOOKUP(A43, '1_문헌특성'!C:AQ, 9, 0)</f>
        <v>소아(5세~12세)</v>
      </c>
      <c r="F43" s="35" t="str">
        <f>VLOOKUP(A43, '1_문헌특성'!C:AQ, 27, 0)</f>
        <v>RGT(robotic  gait training)+일반재활치료</v>
      </c>
      <c r="G43" s="35">
        <f>VLOOKUP(A43, '1_문헌특성'!C:AQ, 28, 0)</f>
        <v>2</v>
      </c>
      <c r="H43" s="35">
        <f>VLOOKUP(A43, '1_문헌특성'!C:AQ, 29, 0)</f>
        <v>2</v>
      </c>
      <c r="I43" s="35" t="str">
        <f>VLOOKUP(A43, '1_문헌특성'!C:AQ, 30, 0)</f>
        <v>Innowalk Pro (Made for Movement, Norway)</v>
      </c>
      <c r="J43" s="35" t="str">
        <f>VLOOKUP(A43, '1_문헌특성'!C:AQ, 33, 0)</f>
        <v>PTR (physiotherapy rehabilitation)</v>
      </c>
      <c r="K43" s="15"/>
      <c r="L43" s="15" t="s">
        <v>139</v>
      </c>
      <c r="M43" s="15" t="s">
        <v>136</v>
      </c>
      <c r="N43" s="15"/>
      <c r="O43" s="16" t="s">
        <v>131</v>
      </c>
      <c r="P43" s="16" t="str">
        <f>VLOOKUP(A43,'1_문헌특성'!C:AQ,40,0)</f>
        <v>중재직후 12주, 추적관찰 3개월</v>
      </c>
      <c r="Q43" s="15">
        <v>0</v>
      </c>
      <c r="R43" s="15">
        <v>12</v>
      </c>
      <c r="S43" s="15">
        <v>15.92</v>
      </c>
      <c r="T43" s="15">
        <v>2.39</v>
      </c>
      <c r="U43" s="15">
        <v>10</v>
      </c>
      <c r="V43" s="15">
        <v>18.329999999999998</v>
      </c>
      <c r="W43" s="15">
        <v>3.6</v>
      </c>
      <c r="X43" s="15"/>
      <c r="Y43" s="15"/>
      <c r="Z43" s="15"/>
      <c r="AA43" s="15"/>
      <c r="AB43" s="15"/>
      <c r="AC43" s="15"/>
    </row>
    <row r="44" spans="1:29" x14ac:dyDescent="0.3">
      <c r="A44" s="38">
        <v>185</v>
      </c>
      <c r="B44" s="34" t="str">
        <f>VLOOKUP(A44,'1_문헌특성'!C:AQ,2,0)</f>
        <v>Yazici (2019)</v>
      </c>
      <c r="C44" s="34" t="str">
        <f>VLOOKUP(A44,'1_문헌특성'!C:AQ,3,0)</f>
        <v>NRCT</v>
      </c>
      <c r="D44" s="35" t="str">
        <f>VLOOKUP(A44, '1_문헌특성'!C:AQ, 8, 0)</f>
        <v>1.뇌성마비</v>
      </c>
      <c r="E44" s="34" t="str">
        <f>VLOOKUP(A44, '1_문헌특성'!C:AQ, 9, 0)</f>
        <v>소아(5세~12세)</v>
      </c>
      <c r="F44" s="35" t="str">
        <f>VLOOKUP(A44, '1_문헌특성'!C:AQ, 27, 0)</f>
        <v>RGT(robotic  gait training)+일반재활치료</v>
      </c>
      <c r="G44" s="35">
        <f>VLOOKUP(A44, '1_문헌특성'!C:AQ, 28, 0)</f>
        <v>2</v>
      </c>
      <c r="H44" s="35">
        <f>VLOOKUP(A44, '1_문헌특성'!C:AQ, 29, 0)</f>
        <v>2</v>
      </c>
      <c r="I44" s="35" t="str">
        <f>VLOOKUP(A44, '1_문헌특성'!C:AQ, 30, 0)</f>
        <v>Innowalk Pro (Made for Movement, Norway)</v>
      </c>
      <c r="J44" s="35" t="str">
        <f>VLOOKUP(A44, '1_문헌특성'!C:AQ, 33, 0)</f>
        <v>PTR (physiotherapy rehabilitation)</v>
      </c>
      <c r="K44" s="15"/>
      <c r="L44" s="15" t="s">
        <v>139</v>
      </c>
      <c r="M44" s="15" t="s">
        <v>136</v>
      </c>
      <c r="N44" s="15"/>
      <c r="O44" s="16" t="s">
        <v>131</v>
      </c>
      <c r="P44" s="16" t="str">
        <f>VLOOKUP(A44,'1_문헌특성'!C:AQ,40,0)</f>
        <v>중재직후 12주, 추적관찰 3개월</v>
      </c>
      <c r="Q44" s="15" t="s">
        <v>446</v>
      </c>
      <c r="R44" s="15">
        <v>12</v>
      </c>
      <c r="S44" s="17">
        <v>20.5</v>
      </c>
      <c r="T44" s="15">
        <v>5.9</v>
      </c>
      <c r="U44" s="15">
        <v>10</v>
      </c>
      <c r="V44" s="15">
        <v>19.170000000000002</v>
      </c>
      <c r="W44" s="15">
        <v>5.56</v>
      </c>
      <c r="X44" s="15"/>
      <c r="Y44" s="15"/>
      <c r="Z44" s="15"/>
      <c r="AA44" s="15"/>
      <c r="AB44" s="15"/>
      <c r="AC44" s="15"/>
    </row>
    <row r="45" spans="1:29" x14ac:dyDescent="0.3">
      <c r="A45" s="38">
        <v>185</v>
      </c>
      <c r="B45" s="34" t="str">
        <f>VLOOKUP(A45,'1_문헌특성'!C:AQ,2,0)</f>
        <v>Yazici (2019)</v>
      </c>
      <c r="C45" s="34" t="str">
        <f>VLOOKUP(A45,'1_문헌특성'!C:AQ,3,0)</f>
        <v>NRCT</v>
      </c>
      <c r="D45" s="35" t="str">
        <f>VLOOKUP(A45, '1_문헌특성'!C:AQ, 8, 0)</f>
        <v>1.뇌성마비</v>
      </c>
      <c r="E45" s="34" t="str">
        <f>VLOOKUP(A45, '1_문헌특성'!C:AQ, 9, 0)</f>
        <v>소아(5세~12세)</v>
      </c>
      <c r="F45" s="35" t="str">
        <f>VLOOKUP(A45, '1_문헌특성'!C:AQ, 27, 0)</f>
        <v>RGT(robotic  gait training)+일반재활치료</v>
      </c>
      <c r="G45" s="35">
        <f>VLOOKUP(A45, '1_문헌특성'!C:AQ, 28, 0)</f>
        <v>2</v>
      </c>
      <c r="H45" s="35">
        <f>VLOOKUP(A45, '1_문헌특성'!C:AQ, 29, 0)</f>
        <v>2</v>
      </c>
      <c r="I45" s="35" t="str">
        <f>VLOOKUP(A45, '1_문헌특성'!C:AQ, 30, 0)</f>
        <v>Innowalk Pro (Made for Movement, Norway)</v>
      </c>
      <c r="J45" s="35" t="str">
        <f>VLOOKUP(A45, '1_문헌특성'!C:AQ, 33, 0)</f>
        <v>PTR (physiotherapy rehabilitation)</v>
      </c>
      <c r="K45" s="15"/>
      <c r="L45" s="15" t="s">
        <v>139</v>
      </c>
      <c r="M45" s="15" t="s">
        <v>136</v>
      </c>
      <c r="N45" s="15"/>
      <c r="O45" s="16" t="s">
        <v>131</v>
      </c>
      <c r="P45" s="16" t="str">
        <f>VLOOKUP(A45,'1_문헌특성'!C:AQ,40,0)</f>
        <v>중재직후 12주, 추적관찰 3개월</v>
      </c>
      <c r="Q45" s="15" t="s">
        <v>343</v>
      </c>
      <c r="R45" s="15">
        <v>12</v>
      </c>
      <c r="S45" s="17">
        <v>18.829999999999998</v>
      </c>
      <c r="T45" s="15">
        <v>4.17</v>
      </c>
      <c r="U45" s="15">
        <v>10</v>
      </c>
      <c r="V45" s="15">
        <v>17</v>
      </c>
      <c r="W45" s="15">
        <v>5.16</v>
      </c>
      <c r="X45" s="15"/>
      <c r="Y45" s="15"/>
      <c r="Z45" s="15"/>
      <c r="AA45" s="15"/>
      <c r="AB45" s="15"/>
      <c r="AC45" s="15"/>
    </row>
    <row r="46" spans="1:29" x14ac:dyDescent="0.3">
      <c r="A46" s="38">
        <v>185</v>
      </c>
      <c r="B46" s="34" t="str">
        <f>VLOOKUP(A46,'1_문헌특성'!C:AQ,2,0)</f>
        <v>Yazici (2019)</v>
      </c>
      <c r="C46" s="34" t="str">
        <f>VLOOKUP(A46,'1_문헌특성'!C:AQ,3,0)</f>
        <v>NRCT</v>
      </c>
      <c r="D46" s="35" t="str">
        <f>VLOOKUP(A46, '1_문헌특성'!C:AQ, 8, 0)</f>
        <v>1.뇌성마비</v>
      </c>
      <c r="E46" s="34" t="str">
        <f>VLOOKUP(A46, '1_문헌특성'!C:AQ, 9, 0)</f>
        <v>소아(5세~12세)</v>
      </c>
      <c r="F46" s="35" t="str">
        <f>VLOOKUP(A46, '1_문헌특성'!C:AQ, 27, 0)</f>
        <v>RGT(robotic  gait training)+일반재활치료</v>
      </c>
      <c r="G46" s="35">
        <f>VLOOKUP(A46, '1_문헌특성'!C:AQ, 28, 0)</f>
        <v>2</v>
      </c>
      <c r="H46" s="35">
        <f>VLOOKUP(A46, '1_문헌특성'!C:AQ, 29, 0)</f>
        <v>2</v>
      </c>
      <c r="I46" s="35" t="str">
        <f>VLOOKUP(A46, '1_문헌특성'!C:AQ, 30, 0)</f>
        <v>Innowalk Pro (Made for Movement, Norway)</v>
      </c>
      <c r="J46" s="35" t="str">
        <f>VLOOKUP(A46, '1_문헌특성'!C:AQ, 33, 0)</f>
        <v>PTR (physiotherapy rehabilitation)</v>
      </c>
      <c r="K46" s="15"/>
      <c r="L46" s="15" t="s">
        <v>75</v>
      </c>
      <c r="M46" s="15" t="s">
        <v>137</v>
      </c>
      <c r="N46" s="15"/>
      <c r="O46" s="16"/>
      <c r="P46" s="16" t="str">
        <f>VLOOKUP(A46,'1_문헌특성'!C:AQ,40,0)</f>
        <v>중재직후 12주, 추적관찰 3개월</v>
      </c>
      <c r="Q46" s="15">
        <v>0</v>
      </c>
      <c r="R46" s="15">
        <v>12</v>
      </c>
      <c r="S46" s="15">
        <v>91</v>
      </c>
      <c r="T46" s="15">
        <v>7.14</v>
      </c>
      <c r="U46" s="15">
        <v>10</v>
      </c>
      <c r="V46" s="15">
        <v>92</v>
      </c>
      <c r="W46" s="15">
        <v>9.27</v>
      </c>
      <c r="X46" s="15"/>
      <c r="Y46" s="15"/>
      <c r="Z46" s="15"/>
      <c r="AA46" s="15"/>
      <c r="AB46" s="15"/>
      <c r="AC46" s="15"/>
    </row>
    <row r="47" spans="1:29" x14ac:dyDescent="0.3">
      <c r="A47" s="38">
        <v>185</v>
      </c>
      <c r="B47" s="34" t="str">
        <f>VLOOKUP(A47,'1_문헌특성'!C:AQ,2,0)</f>
        <v>Yazici (2019)</v>
      </c>
      <c r="C47" s="34" t="str">
        <f>VLOOKUP(A47,'1_문헌특성'!C:AQ,3,0)</f>
        <v>NRCT</v>
      </c>
      <c r="D47" s="35" t="str">
        <f>VLOOKUP(A47, '1_문헌특성'!C:AQ, 8, 0)</f>
        <v>1.뇌성마비</v>
      </c>
      <c r="E47" s="34" t="str">
        <f>VLOOKUP(A47, '1_문헌특성'!C:AQ, 9, 0)</f>
        <v>소아(5세~12세)</v>
      </c>
      <c r="F47" s="35" t="str">
        <f>VLOOKUP(A47, '1_문헌특성'!C:AQ, 27, 0)</f>
        <v>RGT(robotic  gait training)+일반재활치료</v>
      </c>
      <c r="G47" s="35">
        <f>VLOOKUP(A47, '1_문헌특성'!C:AQ, 28, 0)</f>
        <v>2</v>
      </c>
      <c r="H47" s="35">
        <f>VLOOKUP(A47, '1_문헌특성'!C:AQ, 29, 0)</f>
        <v>2</v>
      </c>
      <c r="I47" s="35" t="str">
        <f>VLOOKUP(A47, '1_문헌특성'!C:AQ, 30, 0)</f>
        <v>Innowalk Pro (Made for Movement, Norway)</v>
      </c>
      <c r="J47" s="35" t="str">
        <f>VLOOKUP(A47, '1_문헌특성'!C:AQ, 33, 0)</f>
        <v>PTR (physiotherapy rehabilitation)</v>
      </c>
      <c r="K47" s="15"/>
      <c r="L47" s="15" t="s">
        <v>75</v>
      </c>
      <c r="M47" s="15" t="s">
        <v>137</v>
      </c>
      <c r="N47" s="15"/>
      <c r="O47" s="16"/>
      <c r="P47" s="16" t="str">
        <f>VLOOKUP(A47,'1_문헌특성'!C:AQ,40,0)</f>
        <v>중재직후 12주, 추적관찰 3개월</v>
      </c>
      <c r="Q47" s="15" t="s">
        <v>446</v>
      </c>
      <c r="R47" s="15">
        <v>12</v>
      </c>
      <c r="S47" s="15">
        <v>93.92</v>
      </c>
      <c r="T47" s="15">
        <v>8.9600000000000009</v>
      </c>
      <c r="U47" s="15">
        <v>10</v>
      </c>
      <c r="V47" s="15">
        <v>94</v>
      </c>
      <c r="W47" s="15">
        <v>8.36</v>
      </c>
      <c r="X47" s="15"/>
      <c r="Y47" s="15"/>
      <c r="Z47" s="15"/>
      <c r="AA47" s="15"/>
      <c r="AB47" s="15"/>
      <c r="AC47" s="15"/>
    </row>
    <row r="48" spans="1:29" x14ac:dyDescent="0.3">
      <c r="A48" s="38">
        <v>185</v>
      </c>
      <c r="B48" s="34" t="str">
        <f>VLOOKUP(A48,'1_문헌특성'!C:AQ,2,0)</f>
        <v>Yazici (2019)</v>
      </c>
      <c r="C48" s="34" t="str">
        <f>VLOOKUP(A48,'1_문헌특성'!C:AQ,3,0)</f>
        <v>NRCT</v>
      </c>
      <c r="D48" s="35" t="str">
        <f>VLOOKUP(A48, '1_문헌특성'!C:AQ, 8, 0)</f>
        <v>1.뇌성마비</v>
      </c>
      <c r="E48" s="34" t="str">
        <f>VLOOKUP(A48, '1_문헌특성'!C:AQ, 9, 0)</f>
        <v>소아(5세~12세)</v>
      </c>
      <c r="F48" s="35" t="str">
        <f>VLOOKUP(A48, '1_문헌특성'!C:AQ, 27, 0)</f>
        <v>RGT(robotic  gait training)+일반재활치료</v>
      </c>
      <c r="G48" s="35">
        <f>VLOOKUP(A48, '1_문헌특성'!C:AQ, 28, 0)</f>
        <v>2</v>
      </c>
      <c r="H48" s="35">
        <f>VLOOKUP(A48, '1_문헌특성'!C:AQ, 29, 0)</f>
        <v>2</v>
      </c>
      <c r="I48" s="35" t="str">
        <f>VLOOKUP(A48, '1_문헌특성'!C:AQ, 30, 0)</f>
        <v>Innowalk Pro (Made for Movement, Norway)</v>
      </c>
      <c r="J48" s="35" t="str">
        <f>VLOOKUP(A48, '1_문헌특성'!C:AQ, 33, 0)</f>
        <v>PTR (physiotherapy rehabilitation)</v>
      </c>
      <c r="K48" s="15"/>
      <c r="L48" s="15" t="s">
        <v>75</v>
      </c>
      <c r="M48" s="15" t="s">
        <v>137</v>
      </c>
      <c r="N48" s="15"/>
      <c r="O48" s="16"/>
      <c r="P48" s="16" t="str">
        <f>VLOOKUP(A48,'1_문헌특성'!C:AQ,40,0)</f>
        <v>중재직후 12주, 추적관찰 3개월</v>
      </c>
      <c r="Q48" s="15" t="s">
        <v>343</v>
      </c>
      <c r="R48" s="15">
        <v>12</v>
      </c>
      <c r="S48" s="15">
        <v>93</v>
      </c>
      <c r="T48" s="15">
        <v>10.11</v>
      </c>
      <c r="U48" s="15">
        <v>10</v>
      </c>
      <c r="V48" s="15">
        <v>92.71</v>
      </c>
      <c r="W48" s="15">
        <v>8.8800000000000008</v>
      </c>
      <c r="X48" s="15"/>
      <c r="Y48" s="15"/>
      <c r="Z48" s="15"/>
      <c r="AA48" s="15"/>
      <c r="AB48" s="15"/>
      <c r="AC48" s="15"/>
    </row>
    <row r="49" spans="1:30" x14ac:dyDescent="0.3">
      <c r="A49" s="72">
        <v>2359</v>
      </c>
      <c r="B49" s="34" t="str">
        <f>VLOOKUP(A49,'1_문헌특성'!C:AQ,2,0)</f>
        <v>Beretta (2015)</v>
      </c>
      <c r="C49" s="34" t="str">
        <f>VLOOKUP(A49,'1_문헌특성'!C:AQ,3,0)</f>
        <v>NRCT</v>
      </c>
      <c r="D49" s="35" t="str">
        <f>VLOOKUP(A49, '1_문헌특성'!C:AQ, 8, 0)</f>
        <v>1.후천적 뇌손상_소아청소년</v>
      </c>
      <c r="E49" s="34" t="str">
        <f>VLOOKUP(A49, '1_문헌특성'!C:AQ, 9, 0)</f>
        <v>-</v>
      </c>
      <c r="F49" s="35" t="str">
        <f>VLOOKUP(A49, '1_문헌특성'!C:AQ, 27, 0)</f>
        <v>RAGT+물리치료</v>
      </c>
      <c r="G49" s="35">
        <f>VLOOKUP(A49, '1_문헌특성'!C:AQ, 28, 0)</f>
        <v>2</v>
      </c>
      <c r="H49" s="35">
        <f>VLOOKUP(A49, '1_문헌특성'!C:AQ, 29, 0)</f>
        <v>1</v>
      </c>
      <c r="I49" s="35" t="str">
        <f>VLOOKUP(A49, '1_문헌특성'!C:AQ, 30, 0)</f>
        <v>DGO Lokomat
(Driven Gait Orthosis Lokomat)</v>
      </c>
      <c r="J49" s="35" t="str">
        <f>VLOOKUP(A49, '1_문헌특성'!C:AQ, 33, 0)</f>
        <v>PT (physical therapy)</v>
      </c>
      <c r="K49" s="15"/>
      <c r="L49" s="15" t="s">
        <v>75</v>
      </c>
      <c r="M49" s="15" t="s">
        <v>162</v>
      </c>
      <c r="N49" s="15"/>
      <c r="O49" s="16" t="s">
        <v>170</v>
      </c>
      <c r="P49" s="16" t="str">
        <f>VLOOKUP(A49,'1_문헌특성'!C:AQ,40,0)</f>
        <v>중재직후 4주</v>
      </c>
      <c r="Q49" s="15">
        <v>0</v>
      </c>
      <c r="R49" s="15">
        <v>23</v>
      </c>
      <c r="S49" s="15">
        <v>171</v>
      </c>
      <c r="T49" s="15" t="s">
        <v>171</v>
      </c>
      <c r="U49" s="15">
        <v>11</v>
      </c>
      <c r="V49" s="15">
        <v>190</v>
      </c>
      <c r="W49" s="15" t="s">
        <v>184</v>
      </c>
      <c r="X49" s="15"/>
      <c r="Y49" s="15"/>
      <c r="Z49" s="15"/>
      <c r="AA49" s="15"/>
      <c r="AB49" s="15"/>
      <c r="AC49" s="15"/>
    </row>
    <row r="50" spans="1:30" s="213" customFormat="1" x14ac:dyDescent="0.3">
      <c r="A50" s="212">
        <v>2359</v>
      </c>
      <c r="B50" s="149" t="str">
        <f>VLOOKUP(A50,'1_문헌특성'!C:AQ,2,0)</f>
        <v>Beretta (2015)</v>
      </c>
      <c r="C50" s="149" t="str">
        <f>VLOOKUP(A50,'1_문헌특성'!C:AQ,3,0)</f>
        <v>NRCT</v>
      </c>
      <c r="D50" s="150" t="str">
        <f>VLOOKUP(A50, '1_문헌특성'!C:AQ, 8, 0)</f>
        <v>1.후천적 뇌손상_소아청소년</v>
      </c>
      <c r="E50" s="149" t="str">
        <f>VLOOKUP(A50, '1_문헌특성'!C:AQ, 9, 0)</f>
        <v>-</v>
      </c>
      <c r="F50" s="150" t="str">
        <f>VLOOKUP(A50, '1_문헌특성'!C:AQ, 27, 0)</f>
        <v>RAGT+물리치료</v>
      </c>
      <c r="G50" s="150">
        <f>VLOOKUP(A50, '1_문헌특성'!C:AQ, 28, 0)</f>
        <v>2</v>
      </c>
      <c r="H50" s="150">
        <f>VLOOKUP(A50, '1_문헌특성'!C:AQ, 29, 0)</f>
        <v>1</v>
      </c>
      <c r="I50" s="150" t="str">
        <f>VLOOKUP(A50, '1_문헌특성'!C:AQ, 30, 0)</f>
        <v>DGO Lokomat
(Driven Gait Orthosis Lokomat)</v>
      </c>
      <c r="J50" s="150" t="str">
        <f>VLOOKUP(A50, '1_문헌특성'!C:AQ, 33, 0)</f>
        <v>PT (physical therapy)</v>
      </c>
      <c r="K50" s="151"/>
      <c r="L50" s="151" t="s">
        <v>75</v>
      </c>
      <c r="M50" s="151" t="s">
        <v>162</v>
      </c>
      <c r="N50" s="151"/>
      <c r="O50" s="152" t="s">
        <v>170</v>
      </c>
      <c r="P50" s="152" t="str">
        <f>VLOOKUP(A50,'1_문헌특성'!C:AQ,40,0)</f>
        <v>중재직후 4주</v>
      </c>
      <c r="Q50" s="151" t="s">
        <v>267</v>
      </c>
      <c r="R50" s="151">
        <v>23</v>
      </c>
      <c r="S50" s="151">
        <v>185</v>
      </c>
      <c r="T50" s="151" t="s">
        <v>172</v>
      </c>
      <c r="U50" s="151">
        <v>11</v>
      </c>
      <c r="V50" s="151">
        <v>195</v>
      </c>
      <c r="W50" s="151" t="s">
        <v>185</v>
      </c>
      <c r="X50" s="151"/>
      <c r="Y50" s="151"/>
      <c r="Z50" s="151"/>
      <c r="AA50" s="151"/>
      <c r="AB50" s="151"/>
      <c r="AC50" s="151"/>
      <c r="AD50" s="153"/>
    </row>
    <row r="51" spans="1:30" x14ac:dyDescent="0.3">
      <c r="A51" s="72">
        <v>2359</v>
      </c>
      <c r="B51" s="34" t="str">
        <f>VLOOKUP(A51,'1_문헌특성'!C:AQ,2,0)</f>
        <v>Beretta (2015)</v>
      </c>
      <c r="C51" s="34" t="str">
        <f>VLOOKUP(A51,'1_문헌특성'!C:AQ,3,0)</f>
        <v>NRCT</v>
      </c>
      <c r="D51" s="35" t="str">
        <f>VLOOKUP(A51, '1_문헌특성'!C:AQ, 8, 0)</f>
        <v>1.후천적 뇌손상_소아청소년</v>
      </c>
      <c r="E51" s="34" t="str">
        <f>VLOOKUP(A51, '1_문헌특성'!C:AQ, 9, 0)</f>
        <v>-</v>
      </c>
      <c r="F51" s="35" t="str">
        <f>VLOOKUP(A51, '1_문헌특성'!C:AQ, 27, 0)</f>
        <v>RAGT+물리치료</v>
      </c>
      <c r="G51" s="35">
        <f>VLOOKUP(A51, '1_문헌특성'!C:AQ, 28, 0)</f>
        <v>2</v>
      </c>
      <c r="H51" s="35">
        <f>VLOOKUP(A51, '1_문헌특성'!C:AQ, 29, 0)</f>
        <v>1</v>
      </c>
      <c r="I51" s="35" t="str">
        <f>VLOOKUP(A51, '1_문헌특성'!C:AQ, 30, 0)</f>
        <v>DGO Lokomat
(Driven Gait Orthosis Lokomat)</v>
      </c>
      <c r="J51" s="35" t="str">
        <f>VLOOKUP(A51, '1_문헌특성'!C:AQ, 33, 0)</f>
        <v>PT (physical therapy)</v>
      </c>
      <c r="K51" s="15"/>
      <c r="L51" s="15" t="s">
        <v>75</v>
      </c>
      <c r="M51" s="15" t="s">
        <v>164</v>
      </c>
      <c r="N51" s="15"/>
      <c r="O51" s="16" t="s">
        <v>170</v>
      </c>
      <c r="P51" s="16" t="str">
        <f>VLOOKUP(A51,'1_문헌특성'!C:AQ,40,0)</f>
        <v>중재직후 4주</v>
      </c>
      <c r="Q51" s="15">
        <v>0</v>
      </c>
      <c r="R51" s="15">
        <v>23</v>
      </c>
      <c r="S51" s="15">
        <v>67</v>
      </c>
      <c r="T51" s="15" t="s">
        <v>173</v>
      </c>
      <c r="U51" s="15">
        <v>11</v>
      </c>
      <c r="V51" s="15">
        <v>76</v>
      </c>
      <c r="W51" s="15" t="s">
        <v>186</v>
      </c>
      <c r="X51" s="15"/>
      <c r="Y51" s="15"/>
      <c r="Z51" s="15"/>
      <c r="AA51" s="15"/>
      <c r="AB51" s="15"/>
      <c r="AC51" s="15"/>
    </row>
    <row r="52" spans="1:30" x14ac:dyDescent="0.3">
      <c r="A52" s="72">
        <v>2359</v>
      </c>
      <c r="B52" s="34" t="str">
        <f>VLOOKUP(A52,'1_문헌특성'!C:AQ,2,0)</f>
        <v>Beretta (2015)</v>
      </c>
      <c r="C52" s="34" t="str">
        <f>VLOOKUP(A52,'1_문헌특성'!C:AQ,3,0)</f>
        <v>NRCT</v>
      </c>
      <c r="D52" s="35" t="str">
        <f>VLOOKUP(A52, '1_문헌특성'!C:AQ, 8, 0)</f>
        <v>1.후천적 뇌손상_소아청소년</v>
      </c>
      <c r="E52" s="34" t="str">
        <f>VLOOKUP(A52, '1_문헌특성'!C:AQ, 9, 0)</f>
        <v>-</v>
      </c>
      <c r="F52" s="35" t="str">
        <f>VLOOKUP(A52, '1_문헌특성'!C:AQ, 27, 0)</f>
        <v>RAGT+물리치료</v>
      </c>
      <c r="G52" s="35">
        <f>VLOOKUP(A52, '1_문헌특성'!C:AQ, 28, 0)</f>
        <v>2</v>
      </c>
      <c r="H52" s="35">
        <f>VLOOKUP(A52, '1_문헌특성'!C:AQ, 29, 0)</f>
        <v>1</v>
      </c>
      <c r="I52" s="35" t="str">
        <f>VLOOKUP(A52, '1_문헌특성'!C:AQ, 30, 0)</f>
        <v>DGO Lokomat
(Driven Gait Orthosis Lokomat)</v>
      </c>
      <c r="J52" s="35" t="str">
        <f>VLOOKUP(A52, '1_문헌특성'!C:AQ, 33, 0)</f>
        <v>PT (physical therapy)</v>
      </c>
      <c r="K52" s="15"/>
      <c r="L52" s="15" t="s">
        <v>75</v>
      </c>
      <c r="M52" s="15" t="s">
        <v>164</v>
      </c>
      <c r="N52" s="15"/>
      <c r="P52" s="16" t="str">
        <f>VLOOKUP(A52,'1_문헌특성'!C:AQ,40,0)</f>
        <v>중재직후 4주</v>
      </c>
      <c r="Q52" s="15" t="s">
        <v>267</v>
      </c>
      <c r="R52" s="15">
        <v>23</v>
      </c>
      <c r="S52" s="15">
        <v>97</v>
      </c>
      <c r="T52" s="15" t="s">
        <v>174</v>
      </c>
      <c r="U52" s="15">
        <v>11</v>
      </c>
      <c r="V52" s="15">
        <v>78</v>
      </c>
      <c r="W52" s="15" t="s">
        <v>187</v>
      </c>
      <c r="X52" s="15"/>
      <c r="Y52" s="15"/>
      <c r="Z52" s="15"/>
      <c r="AA52" s="15"/>
      <c r="AB52" s="15"/>
      <c r="AC52" s="16" t="s">
        <v>170</v>
      </c>
    </row>
    <row r="53" spans="1:30" x14ac:dyDescent="0.3">
      <c r="A53" s="72">
        <v>2359</v>
      </c>
      <c r="B53" s="34" t="str">
        <f>VLOOKUP(A53,'1_문헌특성'!C:AQ,2,0)</f>
        <v>Beretta (2015)</v>
      </c>
      <c r="C53" s="34" t="str">
        <f>VLOOKUP(A53,'1_문헌특성'!C:AQ,3,0)</f>
        <v>NRCT</v>
      </c>
      <c r="D53" s="35" t="str">
        <f>VLOOKUP(A53, '1_문헌특성'!C:AQ, 8, 0)</f>
        <v>1.후천적 뇌손상_소아청소년</v>
      </c>
      <c r="E53" s="34" t="str">
        <f>VLOOKUP(A53, '1_문헌특성'!C:AQ, 9, 0)</f>
        <v>-</v>
      </c>
      <c r="F53" s="35" t="str">
        <f>VLOOKUP(A53, '1_문헌특성'!C:AQ, 27, 0)</f>
        <v>RAGT+물리치료</v>
      </c>
      <c r="G53" s="35">
        <f>VLOOKUP(A53, '1_문헌특성'!C:AQ, 28, 0)</f>
        <v>2</v>
      </c>
      <c r="H53" s="35">
        <f>VLOOKUP(A53, '1_문헌특성'!C:AQ, 29, 0)</f>
        <v>1</v>
      </c>
      <c r="I53" s="35" t="str">
        <f>VLOOKUP(A53, '1_문헌특성'!C:AQ, 30, 0)</f>
        <v>DGO Lokomat
(Driven Gait Orthosis Lokomat)</v>
      </c>
      <c r="J53" s="35" t="str">
        <f>VLOOKUP(A53, '1_문헌특성'!C:AQ, 33, 0)</f>
        <v>PT (physical therapy)</v>
      </c>
      <c r="K53" s="15"/>
      <c r="L53" s="15" t="s">
        <v>139</v>
      </c>
      <c r="M53" s="15" t="s">
        <v>165</v>
      </c>
      <c r="N53" s="15"/>
      <c r="O53" s="16" t="s">
        <v>170</v>
      </c>
      <c r="P53" s="16" t="str">
        <f>VLOOKUP(A53,'1_문헌특성'!C:AQ,40,0)</f>
        <v>중재직후 4주</v>
      </c>
      <c r="Q53" s="15">
        <v>0</v>
      </c>
      <c r="R53" s="15">
        <v>23</v>
      </c>
      <c r="S53" s="15">
        <v>96</v>
      </c>
      <c r="T53" s="15" t="s">
        <v>175</v>
      </c>
      <c r="U53" s="15">
        <v>11</v>
      </c>
      <c r="V53" s="15">
        <v>94</v>
      </c>
      <c r="W53" s="15" t="s">
        <v>188</v>
      </c>
      <c r="X53" s="15"/>
      <c r="Y53" s="15"/>
      <c r="Z53" s="15"/>
      <c r="AA53" s="15"/>
      <c r="AB53" s="15"/>
      <c r="AC53" s="15"/>
    </row>
    <row r="54" spans="1:30" x14ac:dyDescent="0.3">
      <c r="A54" s="72">
        <v>2359</v>
      </c>
      <c r="B54" s="34" t="str">
        <f>VLOOKUP(A54,'1_문헌특성'!C:AQ,2,0)</f>
        <v>Beretta (2015)</v>
      </c>
      <c r="C54" s="34" t="str">
        <f>VLOOKUP(A54,'1_문헌특성'!C:AQ,3,0)</f>
        <v>NRCT</v>
      </c>
      <c r="D54" s="35" t="str">
        <f>VLOOKUP(A54, '1_문헌특성'!C:AQ, 8, 0)</f>
        <v>1.후천적 뇌손상_소아청소년</v>
      </c>
      <c r="E54" s="34" t="str">
        <f>VLOOKUP(A54, '1_문헌특성'!C:AQ, 9, 0)</f>
        <v>-</v>
      </c>
      <c r="F54" s="35" t="str">
        <f>VLOOKUP(A54, '1_문헌특성'!C:AQ, 27, 0)</f>
        <v>RAGT+물리치료</v>
      </c>
      <c r="G54" s="35">
        <f>VLOOKUP(A54, '1_문헌특성'!C:AQ, 28, 0)</f>
        <v>2</v>
      </c>
      <c r="H54" s="35">
        <f>VLOOKUP(A54, '1_문헌특성'!C:AQ, 29, 0)</f>
        <v>1</v>
      </c>
      <c r="I54" s="35" t="str">
        <f>VLOOKUP(A54, '1_문헌특성'!C:AQ, 30, 0)</f>
        <v>DGO Lokomat
(Driven Gait Orthosis Lokomat)</v>
      </c>
      <c r="J54" s="35" t="str">
        <f>VLOOKUP(A54, '1_문헌특성'!C:AQ, 33, 0)</f>
        <v>PT (physical therapy)</v>
      </c>
      <c r="K54" s="15"/>
      <c r="L54" s="15" t="s">
        <v>139</v>
      </c>
      <c r="M54" s="15" t="s">
        <v>165</v>
      </c>
      <c r="N54" s="15"/>
      <c r="P54" s="16" t="str">
        <f>VLOOKUP(A54,'1_문헌특성'!C:AQ,40,0)</f>
        <v>중재직후 4주</v>
      </c>
      <c r="Q54" s="15" t="s">
        <v>267</v>
      </c>
      <c r="R54" s="15">
        <v>23</v>
      </c>
      <c r="S54" s="15">
        <v>96</v>
      </c>
      <c r="T54" s="15" t="s">
        <v>176</v>
      </c>
      <c r="U54" s="15">
        <v>11</v>
      </c>
      <c r="V54" s="15">
        <v>100</v>
      </c>
      <c r="W54" s="15" t="s">
        <v>189</v>
      </c>
      <c r="X54" s="15"/>
      <c r="Y54" s="15"/>
      <c r="Z54" s="15"/>
      <c r="AA54" s="15"/>
      <c r="AB54" s="15"/>
      <c r="AC54" s="16" t="s">
        <v>170</v>
      </c>
    </row>
    <row r="55" spans="1:30" x14ac:dyDescent="0.3">
      <c r="A55" s="72">
        <v>2359</v>
      </c>
      <c r="B55" s="34" t="str">
        <f>VLOOKUP(A55,'1_문헌특성'!C:AQ,2,0)</f>
        <v>Beretta (2015)</v>
      </c>
      <c r="C55" s="34" t="str">
        <f>VLOOKUP(A55,'1_문헌특성'!C:AQ,3,0)</f>
        <v>NRCT</v>
      </c>
      <c r="D55" s="35" t="str">
        <f>VLOOKUP(A55, '1_문헌특성'!C:AQ, 8, 0)</f>
        <v>1.후천적 뇌손상_소아청소년</v>
      </c>
      <c r="E55" s="34" t="str">
        <f>VLOOKUP(A55, '1_문헌특성'!C:AQ, 9, 0)</f>
        <v>-</v>
      </c>
      <c r="F55" s="35" t="str">
        <f>VLOOKUP(A55, '1_문헌특성'!C:AQ, 27, 0)</f>
        <v>RAGT+물리치료</v>
      </c>
      <c r="G55" s="35">
        <f>VLOOKUP(A55, '1_문헌특성'!C:AQ, 28, 0)</f>
        <v>2</v>
      </c>
      <c r="H55" s="35">
        <f>VLOOKUP(A55, '1_문헌특성'!C:AQ, 29, 0)</f>
        <v>1</v>
      </c>
      <c r="I55" s="35" t="str">
        <f>VLOOKUP(A55, '1_문헌특성'!C:AQ, 30, 0)</f>
        <v>DGO Lokomat
(Driven Gait Orthosis Lokomat)</v>
      </c>
      <c r="J55" s="35" t="str">
        <f>VLOOKUP(A55, '1_문헌특성'!C:AQ, 33, 0)</f>
        <v>PT (physical therapy)</v>
      </c>
      <c r="K55" s="15"/>
      <c r="L55" s="15" t="s">
        <v>139</v>
      </c>
      <c r="M55" s="15" t="s">
        <v>166</v>
      </c>
      <c r="N55" s="15"/>
      <c r="P55" s="16" t="str">
        <f>VLOOKUP(A55,'1_문헌특성'!C:AQ,40,0)</f>
        <v>중재직후 4주</v>
      </c>
      <c r="Q55" s="15">
        <v>0</v>
      </c>
      <c r="R55" s="15">
        <v>23</v>
      </c>
      <c r="S55" s="15">
        <v>97</v>
      </c>
      <c r="T55" s="15" t="s">
        <v>177</v>
      </c>
      <c r="U55" s="15">
        <v>11</v>
      </c>
      <c r="V55" s="15">
        <v>97</v>
      </c>
      <c r="W55" s="15" t="s">
        <v>190</v>
      </c>
      <c r="X55" s="15"/>
      <c r="Y55" s="15"/>
      <c r="Z55" s="15"/>
      <c r="AA55" s="15"/>
      <c r="AB55" s="15"/>
      <c r="AC55" s="16" t="s">
        <v>170</v>
      </c>
    </row>
    <row r="56" spans="1:30" x14ac:dyDescent="0.3">
      <c r="A56" s="72">
        <v>2359</v>
      </c>
      <c r="B56" s="34" t="str">
        <f>VLOOKUP(A56,'1_문헌특성'!C:AQ,2,0)</f>
        <v>Beretta (2015)</v>
      </c>
      <c r="C56" s="34" t="str">
        <f>VLOOKUP(A56,'1_문헌특성'!C:AQ,3,0)</f>
        <v>NRCT</v>
      </c>
      <c r="D56" s="35" t="str">
        <f>VLOOKUP(A56, '1_문헌특성'!C:AQ, 8, 0)</f>
        <v>1.후천적 뇌손상_소아청소년</v>
      </c>
      <c r="E56" s="34" t="str">
        <f>VLOOKUP(A56, '1_문헌특성'!C:AQ, 9, 0)</f>
        <v>-</v>
      </c>
      <c r="F56" s="35" t="str">
        <f>VLOOKUP(A56, '1_문헌특성'!C:AQ, 27, 0)</f>
        <v>RAGT+물리치료</v>
      </c>
      <c r="G56" s="35">
        <f>VLOOKUP(A56, '1_문헌특성'!C:AQ, 28, 0)</f>
        <v>2</v>
      </c>
      <c r="H56" s="35">
        <f>VLOOKUP(A56, '1_문헌특성'!C:AQ, 29, 0)</f>
        <v>1</v>
      </c>
      <c r="I56" s="35" t="str">
        <f>VLOOKUP(A56, '1_문헌특성'!C:AQ, 30, 0)</f>
        <v>DGO Lokomat
(Driven Gait Orthosis Lokomat)</v>
      </c>
      <c r="J56" s="35" t="str">
        <f>VLOOKUP(A56, '1_문헌특성'!C:AQ, 33, 0)</f>
        <v>PT (physical therapy)</v>
      </c>
      <c r="K56" s="15"/>
      <c r="L56" s="15" t="s">
        <v>139</v>
      </c>
      <c r="M56" s="15" t="s">
        <v>166</v>
      </c>
      <c r="N56" s="15"/>
      <c r="P56" s="16" t="str">
        <f>VLOOKUP(A56,'1_문헌특성'!C:AQ,40,0)</f>
        <v>중재직후 4주</v>
      </c>
      <c r="Q56" s="15" t="s">
        <v>267</v>
      </c>
      <c r="R56" s="15">
        <v>23</v>
      </c>
      <c r="S56" s="15">
        <v>97</v>
      </c>
      <c r="T56" s="15" t="s">
        <v>178</v>
      </c>
      <c r="U56" s="15">
        <v>11</v>
      </c>
      <c r="V56" s="15">
        <v>100</v>
      </c>
      <c r="W56" s="15" t="s">
        <v>191</v>
      </c>
      <c r="X56" s="15"/>
      <c r="Y56" s="15"/>
      <c r="Z56" s="15"/>
      <c r="AA56" s="15"/>
      <c r="AB56" s="15"/>
      <c r="AC56" s="16" t="s">
        <v>170</v>
      </c>
    </row>
    <row r="57" spans="1:30" x14ac:dyDescent="0.3">
      <c r="A57" s="72">
        <v>2359</v>
      </c>
      <c r="B57" s="34" t="str">
        <f>VLOOKUP(A57,'1_문헌특성'!C:AQ,2,0)</f>
        <v>Beretta (2015)</v>
      </c>
      <c r="C57" s="34" t="str">
        <f>VLOOKUP(A57,'1_문헌특성'!C:AQ,3,0)</f>
        <v>NRCT</v>
      </c>
      <c r="D57" s="35" t="str">
        <f>VLOOKUP(A57, '1_문헌특성'!C:AQ, 8, 0)</f>
        <v>1.후천적 뇌손상_소아청소년</v>
      </c>
      <c r="E57" s="34" t="str">
        <f>VLOOKUP(A57, '1_문헌특성'!C:AQ, 9, 0)</f>
        <v>-</v>
      </c>
      <c r="F57" s="35" t="str">
        <f>VLOOKUP(A57, '1_문헌특성'!C:AQ, 27, 0)</f>
        <v>RAGT+물리치료</v>
      </c>
      <c r="G57" s="35">
        <f>VLOOKUP(A57, '1_문헌특성'!C:AQ, 28, 0)</f>
        <v>2</v>
      </c>
      <c r="H57" s="35">
        <f>VLOOKUP(A57, '1_문헌특성'!C:AQ, 29, 0)</f>
        <v>1</v>
      </c>
      <c r="I57" s="35" t="str">
        <f>VLOOKUP(A57, '1_문헌특성'!C:AQ, 30, 0)</f>
        <v>DGO Lokomat
(Driven Gait Orthosis Lokomat)</v>
      </c>
      <c r="J57" s="35" t="str">
        <f>VLOOKUP(A57, '1_문헌특성'!C:AQ, 33, 0)</f>
        <v>PT (physical therapy)</v>
      </c>
      <c r="K57" s="15"/>
      <c r="L57" s="15" t="s">
        <v>139</v>
      </c>
      <c r="M57" s="15" t="s">
        <v>167</v>
      </c>
      <c r="N57" s="15"/>
      <c r="P57" s="16" t="str">
        <f>VLOOKUP(A57,'1_문헌특성'!C:AQ,40,0)</f>
        <v>중재직후 4주</v>
      </c>
      <c r="Q57" s="15">
        <v>0</v>
      </c>
      <c r="R57" s="15">
        <v>23</v>
      </c>
      <c r="S57" s="15">
        <v>69</v>
      </c>
      <c r="T57" s="15" t="s">
        <v>179</v>
      </c>
      <c r="U57" s="15">
        <v>11</v>
      </c>
      <c r="V57" s="15">
        <v>81</v>
      </c>
      <c r="W57" s="15" t="s">
        <v>192</v>
      </c>
      <c r="X57" s="15"/>
      <c r="Y57" s="15"/>
      <c r="Z57" s="15"/>
      <c r="AA57" s="15"/>
      <c r="AB57" s="15"/>
      <c r="AC57" s="16" t="s">
        <v>170</v>
      </c>
    </row>
    <row r="58" spans="1:30" x14ac:dyDescent="0.3">
      <c r="A58" s="72">
        <v>2359</v>
      </c>
      <c r="B58" s="34" t="str">
        <f>VLOOKUP(A58,'1_문헌특성'!C:AQ,2,0)</f>
        <v>Beretta (2015)</v>
      </c>
      <c r="C58" s="34" t="str">
        <f>VLOOKUP(A58,'1_문헌특성'!C:AQ,3,0)</f>
        <v>NRCT</v>
      </c>
      <c r="D58" s="35" t="str">
        <f>VLOOKUP(A58, '1_문헌특성'!C:AQ, 8, 0)</f>
        <v>1.후천적 뇌손상_소아청소년</v>
      </c>
      <c r="E58" s="34" t="str">
        <f>VLOOKUP(A58, '1_문헌특성'!C:AQ, 9, 0)</f>
        <v>-</v>
      </c>
      <c r="F58" s="35" t="str">
        <f>VLOOKUP(A58, '1_문헌특성'!C:AQ, 27, 0)</f>
        <v>RAGT+물리치료</v>
      </c>
      <c r="G58" s="35">
        <f>VLOOKUP(A58, '1_문헌특성'!C:AQ, 28, 0)</f>
        <v>2</v>
      </c>
      <c r="H58" s="35">
        <f>VLOOKUP(A58, '1_문헌특성'!C:AQ, 29, 0)</f>
        <v>1</v>
      </c>
      <c r="I58" s="35" t="str">
        <f>VLOOKUP(A58, '1_문헌특성'!C:AQ, 30, 0)</f>
        <v>DGO Lokomat
(Driven Gait Orthosis Lokomat)</v>
      </c>
      <c r="J58" s="35" t="str">
        <f>VLOOKUP(A58, '1_문헌특성'!C:AQ, 33, 0)</f>
        <v>PT (physical therapy)</v>
      </c>
      <c r="K58" s="15"/>
      <c r="L58" s="15" t="s">
        <v>139</v>
      </c>
      <c r="M58" s="15" t="s">
        <v>167</v>
      </c>
      <c r="N58" s="15"/>
      <c r="P58" s="16" t="str">
        <f>VLOOKUP(A58,'1_문헌특성'!C:AQ,40,0)</f>
        <v>중재직후 4주</v>
      </c>
      <c r="Q58" s="15" t="s">
        <v>267</v>
      </c>
      <c r="R58" s="15">
        <v>23</v>
      </c>
      <c r="S58" s="15">
        <v>76</v>
      </c>
      <c r="T58" s="15" t="s">
        <v>179</v>
      </c>
      <c r="U58" s="15">
        <v>11</v>
      </c>
      <c r="V58" s="15">
        <v>83</v>
      </c>
      <c r="W58" s="15" t="s">
        <v>193</v>
      </c>
      <c r="X58" s="15"/>
      <c r="Y58" s="15"/>
      <c r="Z58" s="15"/>
      <c r="AA58" s="15"/>
      <c r="AB58" s="15"/>
      <c r="AC58" s="16" t="s">
        <v>170</v>
      </c>
    </row>
    <row r="59" spans="1:30" x14ac:dyDescent="0.3">
      <c r="A59" s="72">
        <v>2359</v>
      </c>
      <c r="B59" s="34" t="str">
        <f>VLOOKUP(A59,'1_문헌특성'!C:AQ,2,0)</f>
        <v>Beretta (2015)</v>
      </c>
      <c r="C59" s="34" t="str">
        <f>VLOOKUP(A59,'1_문헌특성'!C:AQ,3,0)</f>
        <v>NRCT</v>
      </c>
      <c r="D59" s="35" t="str">
        <f>VLOOKUP(A59, '1_문헌특성'!C:AQ, 8, 0)</f>
        <v>1.후천적 뇌손상_소아청소년</v>
      </c>
      <c r="E59" s="34" t="str">
        <f>VLOOKUP(A59, '1_문헌특성'!C:AQ, 9, 0)</f>
        <v>-</v>
      </c>
      <c r="F59" s="35" t="str">
        <f>VLOOKUP(A59, '1_문헌특성'!C:AQ, 27, 0)</f>
        <v>RAGT+물리치료</v>
      </c>
      <c r="G59" s="35">
        <f>VLOOKUP(A59, '1_문헌특성'!C:AQ, 28, 0)</f>
        <v>2</v>
      </c>
      <c r="H59" s="35">
        <f>VLOOKUP(A59, '1_문헌특성'!C:AQ, 29, 0)</f>
        <v>1</v>
      </c>
      <c r="I59" s="35" t="str">
        <f>VLOOKUP(A59, '1_문헌특성'!C:AQ, 30, 0)</f>
        <v>DGO Lokomat
(Driven Gait Orthosis Lokomat)</v>
      </c>
      <c r="J59" s="35" t="str">
        <f>VLOOKUP(A59, '1_문헌특성'!C:AQ, 33, 0)</f>
        <v>PT (physical therapy)</v>
      </c>
      <c r="K59" s="15"/>
      <c r="L59" s="15" t="s">
        <v>139</v>
      </c>
      <c r="M59" s="15" t="s">
        <v>129</v>
      </c>
      <c r="N59" s="15"/>
      <c r="P59" s="16" t="str">
        <f>VLOOKUP(A59,'1_문헌특성'!C:AQ,40,0)</f>
        <v>중재직후 4주</v>
      </c>
      <c r="Q59" s="15">
        <v>0</v>
      </c>
      <c r="R59" s="15">
        <v>23</v>
      </c>
      <c r="S59" s="15">
        <v>54</v>
      </c>
      <c r="T59" s="15" t="s">
        <v>180</v>
      </c>
      <c r="U59" s="15">
        <v>11</v>
      </c>
      <c r="V59" s="15">
        <v>67</v>
      </c>
      <c r="W59" s="15" t="s">
        <v>194</v>
      </c>
      <c r="X59" s="15"/>
      <c r="Y59" s="15"/>
      <c r="Z59" s="15"/>
      <c r="AA59" s="15"/>
      <c r="AB59" s="15"/>
      <c r="AC59" s="16" t="s">
        <v>170</v>
      </c>
    </row>
    <row r="60" spans="1:30" x14ac:dyDescent="0.3">
      <c r="A60" s="72">
        <v>2359</v>
      </c>
      <c r="B60" s="34" t="str">
        <f>VLOOKUP(A60,'1_문헌특성'!C:AQ,2,0)</f>
        <v>Beretta (2015)</v>
      </c>
      <c r="C60" s="34" t="str">
        <f>VLOOKUP(A60,'1_문헌특성'!C:AQ,3,0)</f>
        <v>NRCT</v>
      </c>
      <c r="D60" s="35" t="str">
        <f>VLOOKUP(A60, '1_문헌특성'!C:AQ, 8, 0)</f>
        <v>1.후천적 뇌손상_소아청소년</v>
      </c>
      <c r="E60" s="34" t="str">
        <f>VLOOKUP(A60, '1_문헌특성'!C:AQ, 9, 0)</f>
        <v>-</v>
      </c>
      <c r="F60" s="35" t="str">
        <f>VLOOKUP(A60, '1_문헌특성'!C:AQ, 27, 0)</f>
        <v>RAGT+물리치료</v>
      </c>
      <c r="G60" s="35">
        <f>VLOOKUP(A60, '1_문헌특성'!C:AQ, 28, 0)</f>
        <v>2</v>
      </c>
      <c r="H60" s="35">
        <f>VLOOKUP(A60, '1_문헌특성'!C:AQ, 29, 0)</f>
        <v>1</v>
      </c>
      <c r="I60" s="35" t="str">
        <f>VLOOKUP(A60, '1_문헌특성'!C:AQ, 30, 0)</f>
        <v>DGO Lokomat
(Driven Gait Orthosis Lokomat)</v>
      </c>
      <c r="J60" s="35" t="str">
        <f>VLOOKUP(A60, '1_문헌특성'!C:AQ, 33, 0)</f>
        <v>PT (physical therapy)</v>
      </c>
      <c r="K60" s="15"/>
      <c r="L60" s="15" t="s">
        <v>139</v>
      </c>
      <c r="M60" s="15" t="s">
        <v>129</v>
      </c>
      <c r="N60" s="15"/>
      <c r="P60" s="16" t="str">
        <f>VLOOKUP(A60,'1_문헌특성'!C:AQ,40,0)</f>
        <v>중재직후 4주</v>
      </c>
      <c r="Q60" s="15" t="s">
        <v>267</v>
      </c>
      <c r="R60" s="15">
        <v>23</v>
      </c>
      <c r="S60" s="15">
        <v>62</v>
      </c>
      <c r="T60" s="15" t="s">
        <v>181</v>
      </c>
      <c r="U60" s="15">
        <v>11</v>
      </c>
      <c r="V60" s="15">
        <v>74</v>
      </c>
      <c r="W60" s="15" t="s">
        <v>195</v>
      </c>
      <c r="X60" s="15"/>
      <c r="Y60" s="15"/>
      <c r="Z60" s="15"/>
      <c r="AA60" s="15"/>
      <c r="AB60" s="15"/>
      <c r="AC60" s="16" t="s">
        <v>170</v>
      </c>
    </row>
    <row r="61" spans="1:30" x14ac:dyDescent="0.3">
      <c r="A61" s="72">
        <v>2359</v>
      </c>
      <c r="B61" s="34" t="str">
        <f>VLOOKUP(A61,'1_문헌특성'!C:AQ,2,0)</f>
        <v>Beretta (2015)</v>
      </c>
      <c r="C61" s="34" t="str">
        <f>VLOOKUP(A61,'1_문헌특성'!C:AQ,3,0)</f>
        <v>NRCT</v>
      </c>
      <c r="D61" s="35" t="str">
        <f>VLOOKUP(A61, '1_문헌특성'!C:AQ, 8, 0)</f>
        <v>1.후천적 뇌손상_소아청소년</v>
      </c>
      <c r="E61" s="34" t="str">
        <f>VLOOKUP(A61, '1_문헌특성'!C:AQ, 9, 0)</f>
        <v>-</v>
      </c>
      <c r="F61" s="35" t="str">
        <f>VLOOKUP(A61, '1_문헌특성'!C:AQ, 27, 0)</f>
        <v>RAGT+물리치료</v>
      </c>
      <c r="G61" s="35">
        <f>VLOOKUP(A61, '1_문헌특성'!C:AQ, 28, 0)</f>
        <v>2</v>
      </c>
      <c r="H61" s="35">
        <f>VLOOKUP(A61, '1_문헌특성'!C:AQ, 29, 0)</f>
        <v>1</v>
      </c>
      <c r="I61" s="35" t="str">
        <f>VLOOKUP(A61, '1_문헌특성'!C:AQ, 30, 0)</f>
        <v>DGO Lokomat
(Driven Gait Orthosis Lokomat)</v>
      </c>
      <c r="J61" s="35" t="str">
        <f>VLOOKUP(A61, '1_문헌특성'!C:AQ, 33, 0)</f>
        <v>PT (physical therapy)</v>
      </c>
      <c r="K61" s="15"/>
      <c r="L61" s="15" t="s">
        <v>75</v>
      </c>
      <c r="M61" s="15" t="s">
        <v>130</v>
      </c>
      <c r="N61" s="15"/>
      <c r="P61" s="16" t="str">
        <f>VLOOKUP(A61,'1_문헌특성'!C:AQ,40,0)</f>
        <v>중재직후 4주</v>
      </c>
      <c r="Q61" s="15">
        <v>0</v>
      </c>
      <c r="R61" s="15">
        <v>23</v>
      </c>
      <c r="S61" s="15">
        <v>32</v>
      </c>
      <c r="T61" s="15" t="s">
        <v>180</v>
      </c>
      <c r="U61" s="15">
        <v>11</v>
      </c>
      <c r="V61" s="15">
        <v>25</v>
      </c>
      <c r="W61" s="15" t="s">
        <v>196</v>
      </c>
      <c r="X61" s="15"/>
      <c r="Y61" s="15"/>
      <c r="Z61" s="15"/>
      <c r="AA61" s="15"/>
      <c r="AB61" s="15"/>
      <c r="AC61" s="16" t="s">
        <v>170</v>
      </c>
    </row>
    <row r="62" spans="1:30" x14ac:dyDescent="0.3">
      <c r="A62" s="72">
        <v>2359</v>
      </c>
      <c r="B62" s="34" t="str">
        <f>VLOOKUP(A62,'1_문헌특성'!C:AQ,2,0)</f>
        <v>Beretta (2015)</v>
      </c>
      <c r="C62" s="34" t="str">
        <f>VLOOKUP(A62,'1_문헌특성'!C:AQ,3,0)</f>
        <v>NRCT</v>
      </c>
      <c r="D62" s="35" t="str">
        <f>VLOOKUP(A62, '1_문헌특성'!C:AQ, 8, 0)</f>
        <v>1.후천적 뇌손상_소아청소년</v>
      </c>
      <c r="E62" s="34" t="str">
        <f>VLOOKUP(A62, '1_문헌특성'!C:AQ, 9, 0)</f>
        <v>-</v>
      </c>
      <c r="F62" s="35" t="str">
        <f>VLOOKUP(A62, '1_문헌특성'!C:AQ, 27, 0)</f>
        <v>RAGT+물리치료</v>
      </c>
      <c r="G62" s="35">
        <f>VLOOKUP(A62, '1_문헌특성'!C:AQ, 28, 0)</f>
        <v>2</v>
      </c>
      <c r="H62" s="35">
        <f>VLOOKUP(A62, '1_문헌특성'!C:AQ, 29, 0)</f>
        <v>1</v>
      </c>
      <c r="I62" s="35" t="str">
        <f>VLOOKUP(A62, '1_문헌특성'!C:AQ, 30, 0)</f>
        <v>DGO Lokomat
(Driven Gait Orthosis Lokomat)</v>
      </c>
      <c r="J62" s="35" t="str">
        <f>VLOOKUP(A62, '1_문헌특성'!C:AQ, 33, 0)</f>
        <v>PT (physical therapy)</v>
      </c>
      <c r="K62" s="15"/>
      <c r="L62" s="15" t="s">
        <v>75</v>
      </c>
      <c r="M62" s="15" t="s">
        <v>130</v>
      </c>
      <c r="N62" s="15"/>
      <c r="P62" s="16" t="str">
        <f>VLOOKUP(A62,'1_문헌특성'!C:AQ,40,0)</f>
        <v>중재직후 4주</v>
      </c>
      <c r="Q62" s="15" t="s">
        <v>267</v>
      </c>
      <c r="R62" s="15">
        <v>23</v>
      </c>
      <c r="S62" s="15">
        <v>37</v>
      </c>
      <c r="T62" s="15" t="s">
        <v>182</v>
      </c>
      <c r="U62" s="15">
        <v>11</v>
      </c>
      <c r="V62" s="15">
        <v>25</v>
      </c>
      <c r="W62" s="15" t="s">
        <v>197</v>
      </c>
      <c r="X62" s="15"/>
      <c r="Y62" s="15"/>
      <c r="Z62" s="15"/>
      <c r="AA62" s="15"/>
      <c r="AB62" s="15"/>
      <c r="AC62" s="16" t="s">
        <v>170</v>
      </c>
    </row>
    <row r="63" spans="1:30" x14ac:dyDescent="0.3">
      <c r="A63" s="72">
        <v>2359</v>
      </c>
      <c r="B63" s="34" t="str">
        <f>VLOOKUP(A63,'1_문헌특성'!C:AQ,2,0)</f>
        <v>Beretta (2015)</v>
      </c>
      <c r="C63" s="34" t="str">
        <f>VLOOKUP(A63,'1_문헌특성'!C:AQ,3,0)</f>
        <v>NRCT</v>
      </c>
      <c r="D63" s="35" t="str">
        <f>VLOOKUP(A63, '1_문헌특성'!C:AQ, 8, 0)</f>
        <v>1.후천적 뇌손상_소아청소년</v>
      </c>
      <c r="E63" s="34" t="str">
        <f>VLOOKUP(A63, '1_문헌특성'!C:AQ, 9, 0)</f>
        <v>-</v>
      </c>
      <c r="F63" s="35" t="str">
        <f>VLOOKUP(A63, '1_문헌특성'!C:AQ, 27, 0)</f>
        <v>RAGT+물리치료</v>
      </c>
      <c r="G63" s="35">
        <f>VLOOKUP(A63, '1_문헌특성'!C:AQ, 28, 0)</f>
        <v>2</v>
      </c>
      <c r="H63" s="35">
        <f>VLOOKUP(A63, '1_문헌특성'!C:AQ, 29, 0)</f>
        <v>1</v>
      </c>
      <c r="I63" s="35" t="str">
        <f>VLOOKUP(A63, '1_문헌특성'!C:AQ, 30, 0)</f>
        <v>DGO Lokomat
(Driven Gait Orthosis Lokomat)</v>
      </c>
      <c r="J63" s="35" t="str">
        <f>VLOOKUP(A63, '1_문헌특성'!C:AQ, 33, 0)</f>
        <v>PT (physical therapy)</v>
      </c>
      <c r="K63" s="15"/>
      <c r="L63" s="15" t="s">
        <v>169</v>
      </c>
      <c r="M63" s="15" t="s">
        <v>168</v>
      </c>
      <c r="N63" s="15"/>
      <c r="P63" s="16" t="str">
        <f>VLOOKUP(A63,'1_문헌특성'!C:AQ,40,0)</f>
        <v>중재직후 4주</v>
      </c>
      <c r="Q63" s="15">
        <v>0</v>
      </c>
      <c r="R63" s="15">
        <v>23</v>
      </c>
      <c r="S63" s="15">
        <v>3</v>
      </c>
      <c r="T63" s="40" t="s">
        <v>183</v>
      </c>
      <c r="U63" s="15">
        <v>11</v>
      </c>
      <c r="V63" s="15">
        <v>4</v>
      </c>
      <c r="W63" s="39" t="s">
        <v>198</v>
      </c>
      <c r="X63" s="15"/>
      <c r="Y63" s="15"/>
      <c r="Z63" s="15"/>
      <c r="AA63" s="15"/>
      <c r="AB63" s="15"/>
      <c r="AC63" s="16" t="s">
        <v>170</v>
      </c>
    </row>
    <row r="64" spans="1:30" x14ac:dyDescent="0.3">
      <c r="A64" s="72">
        <v>2359</v>
      </c>
      <c r="B64" s="34" t="str">
        <f>VLOOKUP(A64,'1_문헌특성'!C:AQ,2,0)</f>
        <v>Beretta (2015)</v>
      </c>
      <c r="C64" s="34" t="str">
        <f>VLOOKUP(A64,'1_문헌특성'!C:AQ,3,0)</f>
        <v>NRCT</v>
      </c>
      <c r="D64" s="35" t="str">
        <f>VLOOKUP(A64, '1_문헌특성'!C:AQ, 8, 0)</f>
        <v>1.후천적 뇌손상_소아청소년</v>
      </c>
      <c r="E64" s="34" t="str">
        <f>VLOOKUP(A64, '1_문헌특성'!C:AQ, 9, 0)</f>
        <v>-</v>
      </c>
      <c r="F64" s="35" t="str">
        <f>VLOOKUP(A64, '1_문헌특성'!C:AQ, 27, 0)</f>
        <v>RAGT+물리치료</v>
      </c>
      <c r="G64" s="35">
        <f>VLOOKUP(A64, '1_문헌특성'!C:AQ, 28, 0)</f>
        <v>2</v>
      </c>
      <c r="H64" s="35">
        <f>VLOOKUP(A64, '1_문헌특성'!C:AQ, 29, 0)</f>
        <v>1</v>
      </c>
      <c r="I64" s="35" t="str">
        <f>VLOOKUP(A64, '1_문헌특성'!C:AQ, 30, 0)</f>
        <v>DGO Lokomat
(Driven Gait Orthosis Lokomat)</v>
      </c>
      <c r="J64" s="35" t="str">
        <f>VLOOKUP(A64, '1_문헌특성'!C:AQ, 33, 0)</f>
        <v>PT (physical therapy)</v>
      </c>
      <c r="K64" s="15"/>
      <c r="L64" s="15" t="s">
        <v>169</v>
      </c>
      <c r="M64" s="15" t="s">
        <v>168</v>
      </c>
      <c r="N64" s="15"/>
      <c r="P64" s="16" t="str">
        <f>VLOOKUP(A64,'1_문헌특성'!C:AQ,40,0)</f>
        <v>중재직후 4주</v>
      </c>
      <c r="Q64" s="15" t="s">
        <v>267</v>
      </c>
      <c r="R64" s="15">
        <v>23</v>
      </c>
      <c r="S64" s="15">
        <v>4</v>
      </c>
      <c r="T64" s="40" t="s">
        <v>183</v>
      </c>
      <c r="U64" s="15">
        <v>11</v>
      </c>
      <c r="V64" s="15">
        <v>4</v>
      </c>
      <c r="W64" s="39" t="s">
        <v>198</v>
      </c>
      <c r="X64" s="15"/>
      <c r="Y64" s="15"/>
      <c r="Z64" s="15"/>
      <c r="AA64" s="15"/>
      <c r="AB64" s="15"/>
      <c r="AC64" s="16" t="s">
        <v>170</v>
      </c>
    </row>
    <row r="65" spans="1:29" x14ac:dyDescent="0.3">
      <c r="A65" s="72">
        <v>2359</v>
      </c>
      <c r="B65" s="34" t="str">
        <f>VLOOKUP(A65,'1_문헌특성'!C:AQ,2,0)</f>
        <v>Beretta (2015)</v>
      </c>
      <c r="C65" s="34" t="str">
        <f>VLOOKUP(A65,'1_문헌특성'!C:AQ,3,0)</f>
        <v>NRCT</v>
      </c>
      <c r="D65" s="35" t="str">
        <f>VLOOKUP(A65, '1_문헌특성'!C:AQ, 8, 0)</f>
        <v>1.후천적 뇌손상_소아청소년</v>
      </c>
      <c r="E65" s="34" t="str">
        <f>VLOOKUP(A65, '1_문헌특성'!C:AQ, 9, 0)</f>
        <v>-</v>
      </c>
      <c r="F65" s="35" t="str">
        <f>VLOOKUP(A65, '1_문헌특성'!C:AQ, 27, 0)</f>
        <v>RAGT+물리치료</v>
      </c>
      <c r="G65" s="35">
        <f>VLOOKUP(A65, '1_문헌특성'!C:AQ, 28, 0)</f>
        <v>2</v>
      </c>
      <c r="H65" s="35">
        <f>VLOOKUP(A65, '1_문헌특성'!C:AQ, 29, 0)</f>
        <v>1</v>
      </c>
      <c r="I65" s="35" t="str">
        <f>VLOOKUP(A65, '1_문헌특성'!C:AQ, 30, 0)</f>
        <v>DGO Lokomat
(Driven Gait Orthosis Lokomat)</v>
      </c>
      <c r="J65" s="35" t="str">
        <f>VLOOKUP(A65, '1_문헌특성'!C:AQ, 33, 0)</f>
        <v>PT (physical therapy)</v>
      </c>
      <c r="K65" s="15"/>
      <c r="L65" s="15" t="s">
        <v>139</v>
      </c>
      <c r="M65" s="15" t="s">
        <v>216</v>
      </c>
      <c r="N65" s="15" t="s">
        <v>215</v>
      </c>
      <c r="O65" s="16"/>
      <c r="P65" s="16" t="str">
        <f>VLOOKUP(A65,'1_문헌특성'!C:AQ,40,0)</f>
        <v>중재직후 4주</v>
      </c>
      <c r="Q65" s="15">
        <v>0</v>
      </c>
      <c r="R65" s="15">
        <v>23</v>
      </c>
      <c r="S65" s="15">
        <v>67.5</v>
      </c>
      <c r="T65" s="15">
        <v>11.9</v>
      </c>
      <c r="U65" s="15">
        <v>11</v>
      </c>
      <c r="V65" s="15">
        <v>67.8</v>
      </c>
      <c r="W65" s="15">
        <v>11.5</v>
      </c>
      <c r="X65" s="15"/>
      <c r="Y65" s="15"/>
      <c r="Z65" s="15"/>
      <c r="AA65" s="15"/>
      <c r="AB65" s="15"/>
      <c r="AC65" s="15"/>
    </row>
    <row r="66" spans="1:29" x14ac:dyDescent="0.3">
      <c r="A66" s="72">
        <v>2359</v>
      </c>
      <c r="B66" s="34" t="str">
        <f>VLOOKUP(A66,'1_문헌특성'!C:AQ,2,0)</f>
        <v>Beretta (2015)</v>
      </c>
      <c r="C66" s="34" t="str">
        <f>VLOOKUP(A66,'1_문헌특성'!C:AQ,3,0)</f>
        <v>NRCT</v>
      </c>
      <c r="D66" s="35" t="str">
        <f>VLOOKUP(A66, '1_문헌특성'!C:AQ, 8, 0)</f>
        <v>1.후천적 뇌손상_소아청소년</v>
      </c>
      <c r="E66" s="34" t="str">
        <f>VLOOKUP(A66, '1_문헌특성'!C:AQ, 9, 0)</f>
        <v>-</v>
      </c>
      <c r="F66" s="35" t="str">
        <f>VLOOKUP(A66, '1_문헌특성'!C:AQ, 27, 0)</f>
        <v>RAGT+물리치료</v>
      </c>
      <c r="G66" s="35">
        <f>VLOOKUP(A66, '1_문헌특성'!C:AQ, 28, 0)</f>
        <v>2</v>
      </c>
      <c r="H66" s="35">
        <f>VLOOKUP(A66, '1_문헌특성'!C:AQ, 29, 0)</f>
        <v>1</v>
      </c>
      <c r="I66" s="35" t="str">
        <f>VLOOKUP(A66, '1_문헌특성'!C:AQ, 30, 0)</f>
        <v>DGO Lokomat
(Driven Gait Orthosis Lokomat)</v>
      </c>
      <c r="J66" s="35" t="str">
        <f>VLOOKUP(A66, '1_문헌특성'!C:AQ, 33, 0)</f>
        <v>PT (physical therapy)</v>
      </c>
      <c r="K66" s="15"/>
      <c r="L66" s="15" t="s">
        <v>139</v>
      </c>
      <c r="M66" s="15" t="s">
        <v>216</v>
      </c>
      <c r="N66" s="15" t="s">
        <v>215</v>
      </c>
      <c r="O66" s="16"/>
      <c r="P66" s="16" t="str">
        <f>VLOOKUP(A66,'1_문헌특성'!C:AQ,40,0)</f>
        <v>중재직후 4주</v>
      </c>
      <c r="Q66" s="15" t="s">
        <v>267</v>
      </c>
      <c r="R66" s="15">
        <v>23</v>
      </c>
      <c r="S66" s="15">
        <v>66</v>
      </c>
      <c r="T66" s="15">
        <v>12.2</v>
      </c>
      <c r="U66" s="15">
        <v>11</v>
      </c>
      <c r="V66" s="15">
        <v>66</v>
      </c>
      <c r="W66" s="15">
        <v>10.1</v>
      </c>
      <c r="X66" s="15"/>
      <c r="Y66" s="15"/>
      <c r="Z66" s="15"/>
      <c r="AA66" s="15"/>
      <c r="AB66" s="15"/>
      <c r="AC66" s="15"/>
    </row>
    <row r="67" spans="1:29" x14ac:dyDescent="0.3">
      <c r="A67" s="72">
        <v>2359</v>
      </c>
      <c r="B67" s="34" t="str">
        <f>VLOOKUP(A67,'1_문헌특성'!C:AQ,2,0)</f>
        <v>Beretta (2015)</v>
      </c>
      <c r="C67" s="34" t="str">
        <f>VLOOKUP(A67,'1_문헌특성'!C:AQ,3,0)</f>
        <v>NRCT</v>
      </c>
      <c r="D67" s="35" t="str">
        <f>VLOOKUP(A67, '1_문헌특성'!C:AQ, 8, 0)</f>
        <v>1.후천적 뇌손상_소아청소년</v>
      </c>
      <c r="E67" s="34" t="str">
        <f>VLOOKUP(A67, '1_문헌특성'!C:AQ, 9, 0)</f>
        <v>-</v>
      </c>
      <c r="F67" s="35" t="str">
        <f>VLOOKUP(A67, '1_문헌특성'!C:AQ, 27, 0)</f>
        <v>RAGT+물리치료</v>
      </c>
      <c r="G67" s="35">
        <f>VLOOKUP(A67, '1_문헌특성'!C:AQ, 28, 0)</f>
        <v>2</v>
      </c>
      <c r="H67" s="35">
        <f>VLOOKUP(A67, '1_문헌특성'!C:AQ, 29, 0)</f>
        <v>1</v>
      </c>
      <c r="I67" s="35" t="str">
        <f>VLOOKUP(A67, '1_문헌특성'!C:AQ, 30, 0)</f>
        <v>DGO Lokomat
(Driven Gait Orthosis Lokomat)</v>
      </c>
      <c r="J67" s="35" t="str">
        <f>VLOOKUP(A67, '1_문헌특성'!C:AQ, 33, 0)</f>
        <v>PT (physical therapy)</v>
      </c>
      <c r="K67" s="15"/>
      <c r="L67" s="15" t="s">
        <v>139</v>
      </c>
      <c r="M67" s="15" t="s">
        <v>217</v>
      </c>
      <c r="N67" s="15" t="s">
        <v>215</v>
      </c>
      <c r="O67" s="16"/>
      <c r="P67" s="16" t="str">
        <f>VLOOKUP(A67,'1_문헌특성'!C:AQ,40,0)</f>
        <v>중재직후 4주</v>
      </c>
      <c r="Q67" s="15">
        <v>0</v>
      </c>
      <c r="R67" s="15">
        <v>23</v>
      </c>
      <c r="S67" s="15">
        <v>68.400000000000006</v>
      </c>
      <c r="T67" s="15">
        <v>11.9</v>
      </c>
      <c r="U67" s="15">
        <v>11</v>
      </c>
      <c r="V67" s="15">
        <v>63</v>
      </c>
      <c r="W67" s="15">
        <v>6.8</v>
      </c>
      <c r="X67" s="15"/>
      <c r="Y67" s="15"/>
      <c r="Z67" s="15"/>
      <c r="AA67" s="15"/>
      <c r="AB67" s="15"/>
      <c r="AC67" s="15"/>
    </row>
    <row r="68" spans="1:29" x14ac:dyDescent="0.3">
      <c r="A68" s="72">
        <v>2359</v>
      </c>
      <c r="B68" s="34" t="str">
        <f>VLOOKUP(A68,'1_문헌특성'!C:AQ,2,0)</f>
        <v>Beretta (2015)</v>
      </c>
      <c r="C68" s="34" t="str">
        <f>VLOOKUP(A68,'1_문헌특성'!C:AQ,3,0)</f>
        <v>NRCT</v>
      </c>
      <c r="D68" s="35" t="str">
        <f>VLOOKUP(A68, '1_문헌특성'!C:AQ, 8, 0)</f>
        <v>1.후천적 뇌손상_소아청소년</v>
      </c>
      <c r="E68" s="34" t="str">
        <f>VLOOKUP(A68, '1_문헌특성'!C:AQ, 9, 0)</f>
        <v>-</v>
      </c>
      <c r="F68" s="35" t="str">
        <f>VLOOKUP(A68, '1_문헌특성'!C:AQ, 27, 0)</f>
        <v>RAGT+물리치료</v>
      </c>
      <c r="G68" s="35">
        <f>VLOOKUP(A68, '1_문헌특성'!C:AQ, 28, 0)</f>
        <v>2</v>
      </c>
      <c r="H68" s="35">
        <f>VLOOKUP(A68, '1_문헌특성'!C:AQ, 29, 0)</f>
        <v>1</v>
      </c>
      <c r="I68" s="35" t="str">
        <f>VLOOKUP(A68, '1_문헌특성'!C:AQ, 30, 0)</f>
        <v>DGO Lokomat
(Driven Gait Orthosis Lokomat)</v>
      </c>
      <c r="J68" s="35" t="str">
        <f>VLOOKUP(A68, '1_문헌특성'!C:AQ, 33, 0)</f>
        <v>PT (physical therapy)</v>
      </c>
      <c r="K68" s="15"/>
      <c r="L68" s="15" t="s">
        <v>139</v>
      </c>
      <c r="M68" s="15" t="s">
        <v>217</v>
      </c>
      <c r="N68" s="15" t="s">
        <v>215</v>
      </c>
      <c r="O68" s="16"/>
      <c r="P68" s="16" t="str">
        <f>VLOOKUP(A68,'1_문헌특성'!C:AQ,40,0)</f>
        <v>중재직후 4주</v>
      </c>
      <c r="Q68" s="15" t="s">
        <v>267</v>
      </c>
      <c r="R68" s="15">
        <v>23</v>
      </c>
      <c r="S68" s="15">
        <v>65.900000000000006</v>
      </c>
      <c r="T68" s="15">
        <v>9.6</v>
      </c>
      <c r="U68" s="15">
        <v>11</v>
      </c>
      <c r="V68" s="15">
        <v>65.2</v>
      </c>
      <c r="W68" s="15">
        <v>4.5</v>
      </c>
      <c r="X68" s="15"/>
      <c r="Y68" s="15"/>
      <c r="Z68" s="15"/>
      <c r="AA68" s="15"/>
      <c r="AB68" s="15"/>
      <c r="AC68" s="15"/>
    </row>
    <row r="69" spans="1:29" x14ac:dyDescent="0.3">
      <c r="A69" s="72">
        <v>2359</v>
      </c>
      <c r="B69" s="34" t="str">
        <f>VLOOKUP(A69,'1_문헌특성'!C:AQ,2,0)</f>
        <v>Beretta (2015)</v>
      </c>
      <c r="C69" s="34" t="str">
        <f>VLOOKUP(A69,'1_문헌특성'!C:AQ,3,0)</f>
        <v>NRCT</v>
      </c>
      <c r="D69" s="35" t="str">
        <f>VLOOKUP(A69, '1_문헌특성'!C:AQ, 8, 0)</f>
        <v>1.후천적 뇌손상_소아청소년</v>
      </c>
      <c r="E69" s="34" t="str">
        <f>VLOOKUP(A69, '1_문헌특성'!C:AQ, 9, 0)</f>
        <v>-</v>
      </c>
      <c r="F69" s="35" t="str">
        <f>VLOOKUP(A69, '1_문헌특성'!C:AQ, 27, 0)</f>
        <v>RAGT+물리치료</v>
      </c>
      <c r="G69" s="35">
        <f>VLOOKUP(A69, '1_문헌특성'!C:AQ, 28, 0)</f>
        <v>2</v>
      </c>
      <c r="H69" s="35">
        <f>VLOOKUP(A69, '1_문헌특성'!C:AQ, 29, 0)</f>
        <v>1</v>
      </c>
      <c r="I69" s="35" t="str">
        <f>VLOOKUP(A69, '1_문헌특성'!C:AQ, 30, 0)</f>
        <v>DGO Lokomat
(Driven Gait Orthosis Lokomat)</v>
      </c>
      <c r="J69" s="35" t="str">
        <f>VLOOKUP(A69, '1_문헌특성'!C:AQ, 33, 0)</f>
        <v>PT (physical therapy)</v>
      </c>
      <c r="K69" s="15"/>
      <c r="L69" s="15" t="s">
        <v>139</v>
      </c>
      <c r="M69" s="15" t="s">
        <v>199</v>
      </c>
      <c r="N69" s="15"/>
      <c r="O69" s="16"/>
      <c r="P69" s="16" t="str">
        <f>VLOOKUP(A69,'1_문헌특성'!C:AQ,40,0)</f>
        <v>중재직후 4주</v>
      </c>
      <c r="Q69" s="15">
        <v>0</v>
      </c>
      <c r="R69" s="15">
        <v>23</v>
      </c>
      <c r="S69" s="15">
        <v>14.34</v>
      </c>
      <c r="T69" s="15">
        <v>10.1</v>
      </c>
      <c r="U69" s="15">
        <v>11</v>
      </c>
      <c r="V69" s="15">
        <v>8.6999999999999993</v>
      </c>
      <c r="W69" s="15">
        <v>9.1999999999999993</v>
      </c>
      <c r="X69" s="15"/>
      <c r="Y69" s="15"/>
      <c r="Z69" s="15"/>
      <c r="AA69" s="15"/>
      <c r="AB69" s="15"/>
      <c r="AC69" s="15"/>
    </row>
    <row r="70" spans="1:29" x14ac:dyDescent="0.3">
      <c r="A70" s="72">
        <v>2359</v>
      </c>
      <c r="B70" s="34" t="str">
        <f>VLOOKUP(A70,'1_문헌특성'!C:AQ,2,0)</f>
        <v>Beretta (2015)</v>
      </c>
      <c r="C70" s="34" t="str">
        <f>VLOOKUP(A70,'1_문헌특성'!C:AQ,3,0)</f>
        <v>NRCT</v>
      </c>
      <c r="D70" s="35" t="str">
        <f>VLOOKUP(A70, '1_문헌특성'!C:AQ, 8, 0)</f>
        <v>1.후천적 뇌손상_소아청소년</v>
      </c>
      <c r="E70" s="34" t="str">
        <f>VLOOKUP(A70, '1_문헌특성'!C:AQ, 9, 0)</f>
        <v>-</v>
      </c>
      <c r="F70" s="35" t="str">
        <f>VLOOKUP(A70, '1_문헌특성'!C:AQ, 27, 0)</f>
        <v>RAGT+물리치료</v>
      </c>
      <c r="G70" s="35">
        <f>VLOOKUP(A70, '1_문헌특성'!C:AQ, 28, 0)</f>
        <v>2</v>
      </c>
      <c r="H70" s="35">
        <f>VLOOKUP(A70, '1_문헌특성'!C:AQ, 29, 0)</f>
        <v>1</v>
      </c>
      <c r="I70" s="35" t="str">
        <f>VLOOKUP(A70, '1_문헌특성'!C:AQ, 30, 0)</f>
        <v>DGO Lokomat
(Driven Gait Orthosis Lokomat)</v>
      </c>
      <c r="J70" s="35" t="str">
        <f>VLOOKUP(A70, '1_문헌특성'!C:AQ, 33, 0)</f>
        <v>PT (physical therapy)</v>
      </c>
      <c r="K70" s="15"/>
      <c r="L70" s="15" t="s">
        <v>139</v>
      </c>
      <c r="M70" s="15" t="s">
        <v>199</v>
      </c>
      <c r="N70" s="15"/>
      <c r="O70" s="16"/>
      <c r="P70" s="16" t="str">
        <f>VLOOKUP(A70,'1_문헌특성'!C:AQ,40,0)</f>
        <v>중재직후 4주</v>
      </c>
      <c r="Q70" s="15" t="s">
        <v>267</v>
      </c>
      <c r="R70" s="15">
        <v>23</v>
      </c>
      <c r="S70" s="15">
        <v>15.04</v>
      </c>
      <c r="T70" s="15">
        <v>8.6</v>
      </c>
      <c r="U70" s="15">
        <v>11</v>
      </c>
      <c r="V70" s="15">
        <v>8.6999999999999993</v>
      </c>
      <c r="W70" s="15">
        <v>5.6</v>
      </c>
      <c r="X70" s="15"/>
      <c r="Y70" s="15"/>
      <c r="Z70" s="15"/>
      <c r="AA70" s="15"/>
      <c r="AB70" s="15"/>
      <c r="AC70" s="15"/>
    </row>
    <row r="71" spans="1:29" x14ac:dyDescent="0.3">
      <c r="A71" s="72">
        <v>2359</v>
      </c>
      <c r="B71" s="34" t="str">
        <f>VLOOKUP(A71,'1_문헌특성'!C:AQ,2,0)</f>
        <v>Beretta (2015)</v>
      </c>
      <c r="C71" s="34" t="str">
        <f>VLOOKUP(A71,'1_문헌특성'!C:AQ,3,0)</f>
        <v>NRCT</v>
      </c>
      <c r="D71" s="35" t="str">
        <f>VLOOKUP(A71, '1_문헌특성'!C:AQ, 8, 0)</f>
        <v>1.후천적 뇌손상_소아청소년</v>
      </c>
      <c r="E71" s="34" t="str">
        <f>VLOOKUP(A71, '1_문헌특성'!C:AQ, 9, 0)</f>
        <v>-</v>
      </c>
      <c r="F71" s="35" t="str">
        <f>VLOOKUP(A71, '1_문헌특성'!C:AQ, 27, 0)</f>
        <v>RAGT+물리치료</v>
      </c>
      <c r="G71" s="35">
        <f>VLOOKUP(A71, '1_문헌특성'!C:AQ, 28, 0)</f>
        <v>2</v>
      </c>
      <c r="H71" s="35">
        <f>VLOOKUP(A71, '1_문헌특성'!C:AQ, 29, 0)</f>
        <v>1</v>
      </c>
      <c r="I71" s="35" t="str">
        <f>VLOOKUP(A71, '1_문헌특성'!C:AQ, 30, 0)</f>
        <v>DGO Lokomat
(Driven Gait Orthosis Lokomat)</v>
      </c>
      <c r="J71" s="35" t="str">
        <f>VLOOKUP(A71, '1_문헌특성'!C:AQ, 33, 0)</f>
        <v>PT (physical therapy)</v>
      </c>
      <c r="K71" s="15"/>
      <c r="L71" s="15" t="s">
        <v>75</v>
      </c>
      <c r="M71" s="15" t="s">
        <v>202</v>
      </c>
      <c r="N71" s="15" t="s">
        <v>201</v>
      </c>
      <c r="O71" s="16"/>
      <c r="P71" s="16" t="str">
        <f>VLOOKUP(A71,'1_문헌특성'!C:AQ,40,0)</f>
        <v>중재직후 4주</v>
      </c>
      <c r="Q71" s="15">
        <v>0</v>
      </c>
      <c r="R71" s="15">
        <v>23</v>
      </c>
      <c r="S71" s="15">
        <v>76.2</v>
      </c>
      <c r="T71" s="15">
        <v>41.6</v>
      </c>
      <c r="U71" s="15">
        <v>11</v>
      </c>
      <c r="V71" s="15">
        <v>82.8</v>
      </c>
      <c r="W71" s="15">
        <v>45.5</v>
      </c>
      <c r="X71" s="15"/>
      <c r="Y71" s="15"/>
      <c r="Z71" s="15"/>
      <c r="AA71" s="15"/>
      <c r="AB71" s="15"/>
      <c r="AC71" s="15"/>
    </row>
    <row r="72" spans="1:29" x14ac:dyDescent="0.3">
      <c r="A72" s="72">
        <v>2359</v>
      </c>
      <c r="B72" s="34" t="str">
        <f>VLOOKUP(A72,'1_문헌특성'!C:AQ,2,0)</f>
        <v>Beretta (2015)</v>
      </c>
      <c r="C72" s="34" t="str">
        <f>VLOOKUP(A72,'1_문헌특성'!C:AQ,3,0)</f>
        <v>NRCT</v>
      </c>
      <c r="D72" s="35" t="str">
        <f>VLOOKUP(A72, '1_문헌특성'!C:AQ, 8, 0)</f>
        <v>1.후천적 뇌손상_소아청소년</v>
      </c>
      <c r="E72" s="34" t="str">
        <f>VLOOKUP(A72, '1_문헌특성'!C:AQ, 9, 0)</f>
        <v>-</v>
      </c>
      <c r="F72" s="35" t="str">
        <f>VLOOKUP(A72, '1_문헌특성'!C:AQ, 27, 0)</f>
        <v>RAGT+물리치료</v>
      </c>
      <c r="G72" s="35">
        <f>VLOOKUP(A72, '1_문헌특성'!C:AQ, 28, 0)</f>
        <v>2</v>
      </c>
      <c r="H72" s="35">
        <f>VLOOKUP(A72, '1_문헌특성'!C:AQ, 29, 0)</f>
        <v>1</v>
      </c>
      <c r="I72" s="35" t="str">
        <f>VLOOKUP(A72, '1_문헌특성'!C:AQ, 30, 0)</f>
        <v>DGO Lokomat
(Driven Gait Orthosis Lokomat)</v>
      </c>
      <c r="J72" s="35" t="str">
        <f>VLOOKUP(A72, '1_문헌특성'!C:AQ, 33, 0)</f>
        <v>PT (physical therapy)</v>
      </c>
      <c r="K72" s="15"/>
      <c r="L72" s="15" t="s">
        <v>75</v>
      </c>
      <c r="M72" s="15" t="s">
        <v>202</v>
      </c>
      <c r="N72" s="15" t="s">
        <v>201</v>
      </c>
      <c r="O72" s="16"/>
      <c r="P72" s="16" t="str">
        <f>VLOOKUP(A72,'1_문헌특성'!C:AQ,40,0)</f>
        <v>중재직후 4주</v>
      </c>
      <c r="Q72" s="15" t="s">
        <v>267</v>
      </c>
      <c r="R72" s="15">
        <v>23</v>
      </c>
      <c r="S72" s="15">
        <v>82.3</v>
      </c>
      <c r="T72" s="15">
        <v>39.6</v>
      </c>
      <c r="U72" s="15">
        <v>11</v>
      </c>
      <c r="V72" s="15">
        <v>78.2</v>
      </c>
      <c r="W72" s="15">
        <v>31.4</v>
      </c>
      <c r="X72" s="15"/>
      <c r="Y72" s="15"/>
      <c r="Z72" s="15"/>
      <c r="AA72" s="15"/>
      <c r="AB72" s="15"/>
      <c r="AC72" s="15"/>
    </row>
    <row r="73" spans="1:29" x14ac:dyDescent="0.3">
      <c r="A73" s="72">
        <v>2359</v>
      </c>
      <c r="B73" s="34" t="str">
        <f>VLOOKUP(A73,'1_문헌특성'!C:AQ,2,0)</f>
        <v>Beretta (2015)</v>
      </c>
      <c r="C73" s="34" t="str">
        <f>VLOOKUP(A73,'1_문헌특성'!C:AQ,3,0)</f>
        <v>NRCT</v>
      </c>
      <c r="D73" s="35" t="str">
        <f>VLOOKUP(A73, '1_문헌특성'!C:AQ, 8, 0)</f>
        <v>1.후천적 뇌손상_소아청소년</v>
      </c>
      <c r="E73" s="34" t="str">
        <f>VLOOKUP(A73, '1_문헌특성'!C:AQ, 9, 0)</f>
        <v>-</v>
      </c>
      <c r="F73" s="35" t="str">
        <f>VLOOKUP(A73, '1_문헌특성'!C:AQ, 27, 0)</f>
        <v>RAGT+물리치료</v>
      </c>
      <c r="G73" s="35">
        <f>VLOOKUP(A73, '1_문헌특성'!C:AQ, 28, 0)</f>
        <v>2</v>
      </c>
      <c r="H73" s="35">
        <f>VLOOKUP(A73, '1_문헌특성'!C:AQ, 29, 0)</f>
        <v>1</v>
      </c>
      <c r="I73" s="35" t="str">
        <f>VLOOKUP(A73, '1_문헌특성'!C:AQ, 30, 0)</f>
        <v>DGO Lokomat
(Driven Gait Orthosis Lokomat)</v>
      </c>
      <c r="J73" s="35" t="str">
        <f>VLOOKUP(A73, '1_문헌특성'!C:AQ, 33, 0)</f>
        <v>PT (physical therapy)</v>
      </c>
      <c r="K73" s="15"/>
      <c r="L73" s="15" t="s">
        <v>75</v>
      </c>
      <c r="M73" s="15" t="s">
        <v>203</v>
      </c>
      <c r="N73" s="15" t="s">
        <v>204</v>
      </c>
      <c r="O73" s="16"/>
      <c r="P73" s="16" t="str">
        <f>VLOOKUP(A73,'1_문헌특성'!C:AQ,40,0)</f>
        <v>중재직후 4주</v>
      </c>
      <c r="Q73" s="15">
        <v>0</v>
      </c>
      <c r="R73" s="15">
        <v>23</v>
      </c>
      <c r="S73" s="15">
        <v>344.7</v>
      </c>
      <c r="T73" s="15">
        <v>115.7</v>
      </c>
      <c r="U73" s="15">
        <v>11</v>
      </c>
      <c r="V73" s="15">
        <v>333.2</v>
      </c>
      <c r="W73" s="15">
        <v>102.9</v>
      </c>
      <c r="X73" s="15"/>
      <c r="Y73" s="15"/>
      <c r="Z73" s="15"/>
      <c r="AA73" s="15"/>
      <c r="AB73" s="15"/>
      <c r="AC73" s="15"/>
    </row>
    <row r="74" spans="1:29" x14ac:dyDescent="0.3">
      <c r="A74" s="72">
        <v>2359</v>
      </c>
      <c r="B74" s="34" t="str">
        <f>VLOOKUP(A74,'1_문헌특성'!C:AQ,2,0)</f>
        <v>Beretta (2015)</v>
      </c>
      <c r="C74" s="34" t="str">
        <f>VLOOKUP(A74,'1_문헌특성'!C:AQ,3,0)</f>
        <v>NRCT</v>
      </c>
      <c r="D74" s="35" t="str">
        <f>VLOOKUP(A74, '1_문헌특성'!C:AQ, 8, 0)</f>
        <v>1.후천적 뇌손상_소아청소년</v>
      </c>
      <c r="E74" s="34" t="str">
        <f>VLOOKUP(A74, '1_문헌특성'!C:AQ, 9, 0)</f>
        <v>-</v>
      </c>
      <c r="F74" s="35" t="str">
        <f>VLOOKUP(A74, '1_문헌특성'!C:AQ, 27, 0)</f>
        <v>RAGT+물리치료</v>
      </c>
      <c r="G74" s="35">
        <f>VLOOKUP(A74, '1_문헌특성'!C:AQ, 28, 0)</f>
        <v>2</v>
      </c>
      <c r="H74" s="35">
        <f>VLOOKUP(A74, '1_문헌특성'!C:AQ, 29, 0)</f>
        <v>1</v>
      </c>
      <c r="I74" s="35" t="str">
        <f>VLOOKUP(A74, '1_문헌특성'!C:AQ, 30, 0)</f>
        <v>DGO Lokomat
(Driven Gait Orthosis Lokomat)</v>
      </c>
      <c r="J74" s="35" t="str">
        <f>VLOOKUP(A74, '1_문헌특성'!C:AQ, 33, 0)</f>
        <v>PT (physical therapy)</v>
      </c>
      <c r="K74" s="15"/>
      <c r="L74" s="15" t="s">
        <v>75</v>
      </c>
      <c r="M74" s="15" t="s">
        <v>203</v>
      </c>
      <c r="N74" s="15" t="s">
        <v>204</v>
      </c>
      <c r="O74" s="16"/>
      <c r="P74" s="16" t="str">
        <f>VLOOKUP(A74,'1_문헌특성'!C:AQ,40,0)</f>
        <v>중재직후 4주</v>
      </c>
      <c r="Q74" s="15" t="s">
        <v>267</v>
      </c>
      <c r="R74" s="15">
        <v>23</v>
      </c>
      <c r="S74" s="15">
        <v>449</v>
      </c>
      <c r="T74" s="15">
        <v>156.9</v>
      </c>
      <c r="U74" s="15">
        <v>11</v>
      </c>
      <c r="V74" s="15">
        <v>372.2</v>
      </c>
      <c r="W74" s="15">
        <v>97.1</v>
      </c>
      <c r="X74" s="15"/>
      <c r="Y74" s="15"/>
      <c r="Z74" s="15"/>
      <c r="AA74" s="15"/>
      <c r="AB74" s="15"/>
      <c r="AC74" s="15"/>
    </row>
    <row r="75" spans="1:29" x14ac:dyDescent="0.3">
      <c r="A75" s="72">
        <v>2359</v>
      </c>
      <c r="B75" s="34" t="str">
        <f>VLOOKUP(A75,'1_문헌특성'!C:AQ,2,0)</f>
        <v>Beretta (2015)</v>
      </c>
      <c r="C75" s="34" t="str">
        <f>VLOOKUP(A75,'1_문헌특성'!C:AQ,3,0)</f>
        <v>NRCT</v>
      </c>
      <c r="D75" s="35" t="str">
        <f>VLOOKUP(A75, '1_문헌특성'!C:AQ, 8, 0)</f>
        <v>1.후천적 뇌손상_소아청소년</v>
      </c>
      <c r="E75" s="34" t="str">
        <f>VLOOKUP(A75, '1_문헌특성'!C:AQ, 9, 0)</f>
        <v>-</v>
      </c>
      <c r="F75" s="35" t="str">
        <f>VLOOKUP(A75, '1_문헌특성'!C:AQ, 27, 0)</f>
        <v>RAGT+물리치료</v>
      </c>
      <c r="G75" s="35">
        <f>VLOOKUP(A75, '1_문헌특성'!C:AQ, 28, 0)</f>
        <v>2</v>
      </c>
      <c r="H75" s="35">
        <f>VLOOKUP(A75, '1_문헌특성'!C:AQ, 29, 0)</f>
        <v>1</v>
      </c>
      <c r="I75" s="35" t="str">
        <f>VLOOKUP(A75, '1_문헌특성'!C:AQ, 30, 0)</f>
        <v>DGO Lokomat
(Driven Gait Orthosis Lokomat)</v>
      </c>
      <c r="J75" s="35" t="str">
        <f>VLOOKUP(A75, '1_문헌특성'!C:AQ, 33, 0)</f>
        <v>PT (physical therapy)</v>
      </c>
      <c r="K75" s="15"/>
      <c r="L75" s="15" t="s">
        <v>75</v>
      </c>
      <c r="M75" s="15" t="s">
        <v>205</v>
      </c>
      <c r="N75" s="15" t="s">
        <v>204</v>
      </c>
      <c r="O75" s="16"/>
      <c r="P75" s="16" t="str">
        <f>VLOOKUP(A75,'1_문헌특성'!C:AQ,40,0)</f>
        <v>중재직후 4주</v>
      </c>
      <c r="Q75" s="15">
        <v>0</v>
      </c>
      <c r="R75" s="15">
        <v>23</v>
      </c>
      <c r="S75" s="15">
        <v>392.8</v>
      </c>
      <c r="T75" s="15">
        <v>154.1</v>
      </c>
      <c r="U75" s="15">
        <v>11</v>
      </c>
      <c r="V75" s="15">
        <v>361.2</v>
      </c>
      <c r="W75" s="15">
        <v>100.1</v>
      </c>
      <c r="X75" s="15"/>
      <c r="Y75" s="15"/>
      <c r="Z75" s="15"/>
      <c r="AA75" s="15"/>
      <c r="AB75" s="15"/>
      <c r="AC75" s="15"/>
    </row>
    <row r="76" spans="1:29" x14ac:dyDescent="0.3">
      <c r="A76" s="72">
        <v>2359</v>
      </c>
      <c r="B76" s="34" t="str">
        <f>VLOOKUP(A76,'1_문헌특성'!C:AQ,2,0)</f>
        <v>Beretta (2015)</v>
      </c>
      <c r="C76" s="34" t="str">
        <f>VLOOKUP(A76,'1_문헌특성'!C:AQ,3,0)</f>
        <v>NRCT</v>
      </c>
      <c r="D76" s="35" t="str">
        <f>VLOOKUP(A76, '1_문헌특성'!C:AQ, 8, 0)</f>
        <v>1.후천적 뇌손상_소아청소년</v>
      </c>
      <c r="E76" s="34" t="str">
        <f>VLOOKUP(A76, '1_문헌특성'!C:AQ, 9, 0)</f>
        <v>-</v>
      </c>
      <c r="F76" s="35" t="str">
        <f>VLOOKUP(A76, '1_문헌특성'!C:AQ, 27, 0)</f>
        <v>RAGT+물리치료</v>
      </c>
      <c r="G76" s="35">
        <f>VLOOKUP(A76, '1_문헌특성'!C:AQ, 28, 0)</f>
        <v>2</v>
      </c>
      <c r="H76" s="35">
        <f>VLOOKUP(A76, '1_문헌특성'!C:AQ, 29, 0)</f>
        <v>1</v>
      </c>
      <c r="I76" s="35" t="str">
        <f>VLOOKUP(A76, '1_문헌특성'!C:AQ, 30, 0)</f>
        <v>DGO Lokomat
(Driven Gait Orthosis Lokomat)</v>
      </c>
      <c r="J76" s="35" t="str">
        <f>VLOOKUP(A76, '1_문헌특성'!C:AQ, 33, 0)</f>
        <v>PT (physical therapy)</v>
      </c>
      <c r="K76" s="15"/>
      <c r="L76" s="15" t="s">
        <v>75</v>
      </c>
      <c r="M76" s="15" t="s">
        <v>205</v>
      </c>
      <c r="N76" s="15" t="s">
        <v>204</v>
      </c>
      <c r="O76" s="16"/>
      <c r="P76" s="16" t="str">
        <f>VLOOKUP(A76,'1_문헌특성'!C:AQ,40,0)</f>
        <v>중재직후 4주</v>
      </c>
      <c r="Q76" s="15" t="s">
        <v>267</v>
      </c>
      <c r="R76" s="15">
        <v>23</v>
      </c>
      <c r="S76" s="15">
        <v>425.9</v>
      </c>
      <c r="T76" s="15">
        <v>157.30000000000001</v>
      </c>
      <c r="U76" s="15">
        <v>11</v>
      </c>
      <c r="V76" s="15">
        <v>385.2</v>
      </c>
      <c r="W76" s="15">
        <v>97.9</v>
      </c>
      <c r="X76" s="15"/>
      <c r="Y76" s="15"/>
      <c r="Z76" s="15"/>
      <c r="AA76" s="15"/>
      <c r="AB76" s="15"/>
      <c r="AC76" s="15"/>
    </row>
    <row r="77" spans="1:29" x14ac:dyDescent="0.3">
      <c r="A77" s="72">
        <v>2359</v>
      </c>
      <c r="B77" s="34" t="str">
        <f>VLOOKUP(A77,'1_문헌특성'!C:AQ,2,0)</f>
        <v>Beretta (2015)</v>
      </c>
      <c r="C77" s="34" t="str">
        <f>VLOOKUP(A77,'1_문헌특성'!C:AQ,3,0)</f>
        <v>NRCT</v>
      </c>
      <c r="D77" s="35" t="str">
        <f>VLOOKUP(A77, '1_문헌특성'!C:AQ, 8, 0)</f>
        <v>1.후천적 뇌손상_소아청소년</v>
      </c>
      <c r="E77" s="34" t="str">
        <f>VLOOKUP(A77, '1_문헌특성'!C:AQ, 9, 0)</f>
        <v>-</v>
      </c>
      <c r="F77" s="35" t="str">
        <f>VLOOKUP(A77, '1_문헌특성'!C:AQ, 27, 0)</f>
        <v>RAGT+물리치료</v>
      </c>
      <c r="G77" s="35">
        <f>VLOOKUP(A77, '1_문헌특성'!C:AQ, 28, 0)</f>
        <v>2</v>
      </c>
      <c r="H77" s="35">
        <f>VLOOKUP(A77, '1_문헌특성'!C:AQ, 29, 0)</f>
        <v>1</v>
      </c>
      <c r="I77" s="35" t="str">
        <f>VLOOKUP(A77, '1_문헌특성'!C:AQ, 30, 0)</f>
        <v>DGO Lokomat
(Driven Gait Orthosis Lokomat)</v>
      </c>
      <c r="J77" s="35" t="str">
        <f>VLOOKUP(A77, '1_문헌특성'!C:AQ, 33, 0)</f>
        <v>PT (physical therapy)</v>
      </c>
      <c r="K77" s="15"/>
      <c r="L77" s="15" t="s">
        <v>75</v>
      </c>
      <c r="M77" s="15" t="s">
        <v>206</v>
      </c>
      <c r="N77" s="15" t="s">
        <v>207</v>
      </c>
      <c r="O77" s="16"/>
      <c r="P77" s="16" t="str">
        <f>VLOOKUP(A77,'1_문헌특성'!C:AQ,40,0)</f>
        <v>중재직후 4주</v>
      </c>
      <c r="Q77" s="15">
        <v>0</v>
      </c>
      <c r="R77" s="15">
        <v>23</v>
      </c>
      <c r="S77" s="15">
        <v>368.75</v>
      </c>
      <c r="T77" s="15">
        <v>132.19999999999999</v>
      </c>
      <c r="U77" s="15">
        <v>11</v>
      </c>
      <c r="V77" s="15">
        <v>347.2</v>
      </c>
      <c r="W77" s="15">
        <v>93</v>
      </c>
      <c r="X77" s="15"/>
      <c r="Y77" s="15"/>
      <c r="Z77" s="15"/>
      <c r="AA77" s="15"/>
      <c r="AB77" s="15"/>
      <c r="AC77" s="15"/>
    </row>
    <row r="78" spans="1:29" x14ac:dyDescent="0.3">
      <c r="A78" s="72">
        <v>2359</v>
      </c>
      <c r="B78" s="34" t="str">
        <f>VLOOKUP(A78,'1_문헌특성'!C:AQ,2,0)</f>
        <v>Beretta (2015)</v>
      </c>
      <c r="C78" s="34" t="str">
        <f>VLOOKUP(A78,'1_문헌특성'!C:AQ,3,0)</f>
        <v>NRCT</v>
      </c>
      <c r="D78" s="35" t="str">
        <f>VLOOKUP(A78, '1_문헌특성'!C:AQ, 8, 0)</f>
        <v>1.후천적 뇌손상_소아청소년</v>
      </c>
      <c r="E78" s="34" t="str">
        <f>VLOOKUP(A78, '1_문헌특성'!C:AQ, 9, 0)</f>
        <v>-</v>
      </c>
      <c r="F78" s="35" t="str">
        <f>VLOOKUP(A78, '1_문헌특성'!C:AQ, 27, 0)</f>
        <v>RAGT+물리치료</v>
      </c>
      <c r="G78" s="35">
        <f>VLOOKUP(A78, '1_문헌특성'!C:AQ, 28, 0)</f>
        <v>2</v>
      </c>
      <c r="H78" s="35">
        <f>VLOOKUP(A78, '1_문헌특성'!C:AQ, 29, 0)</f>
        <v>1</v>
      </c>
      <c r="I78" s="35" t="str">
        <f>VLOOKUP(A78, '1_문헌특성'!C:AQ, 30, 0)</f>
        <v>DGO Lokomat
(Driven Gait Orthosis Lokomat)</v>
      </c>
      <c r="J78" s="35" t="str">
        <f>VLOOKUP(A78, '1_문헌특성'!C:AQ, 33, 0)</f>
        <v>PT (physical therapy)</v>
      </c>
      <c r="K78" s="15"/>
      <c r="L78" s="15" t="s">
        <v>75</v>
      </c>
      <c r="M78" s="15" t="s">
        <v>206</v>
      </c>
      <c r="N78" s="15" t="s">
        <v>207</v>
      </c>
      <c r="O78" s="16"/>
      <c r="P78" s="16" t="str">
        <f>VLOOKUP(A78,'1_문헌특성'!C:AQ,40,0)</f>
        <v>중재직후 4주</v>
      </c>
      <c r="Q78" s="15" t="s">
        <v>267</v>
      </c>
      <c r="R78" s="15">
        <v>23</v>
      </c>
      <c r="S78" s="15">
        <v>437.45</v>
      </c>
      <c r="T78" s="15">
        <v>152.30000000000001</v>
      </c>
      <c r="U78" s="15">
        <v>11</v>
      </c>
      <c r="V78" s="15">
        <v>378.7</v>
      </c>
      <c r="W78" s="15">
        <v>80.599999999999994</v>
      </c>
      <c r="X78" s="15"/>
      <c r="Y78" s="15"/>
      <c r="Z78" s="15"/>
      <c r="AA78" s="15"/>
      <c r="AB78" s="15"/>
      <c r="AC78" s="15"/>
    </row>
    <row r="79" spans="1:29" x14ac:dyDescent="0.3">
      <c r="A79" s="72">
        <v>2359</v>
      </c>
      <c r="B79" s="34" t="str">
        <f>VLOOKUP(A79,'1_문헌특성'!C:AQ,2,0)</f>
        <v>Beretta (2015)</v>
      </c>
      <c r="C79" s="34" t="str">
        <f>VLOOKUP(A79,'1_문헌특성'!C:AQ,3,0)</f>
        <v>NRCT</v>
      </c>
      <c r="D79" s="35" t="str">
        <f>VLOOKUP(A79, '1_문헌특성'!C:AQ, 8, 0)</f>
        <v>1.후천적 뇌손상_소아청소년</v>
      </c>
      <c r="E79" s="34" t="str">
        <f>VLOOKUP(A79, '1_문헌특성'!C:AQ, 9, 0)</f>
        <v>-</v>
      </c>
      <c r="F79" s="35" t="str">
        <f>VLOOKUP(A79, '1_문헌특성'!C:AQ, 27, 0)</f>
        <v>RAGT+물리치료</v>
      </c>
      <c r="G79" s="35">
        <f>VLOOKUP(A79, '1_문헌특성'!C:AQ, 28, 0)</f>
        <v>2</v>
      </c>
      <c r="H79" s="35">
        <f>VLOOKUP(A79, '1_문헌특성'!C:AQ, 29, 0)</f>
        <v>1</v>
      </c>
      <c r="I79" s="35" t="str">
        <f>VLOOKUP(A79, '1_문헌특성'!C:AQ, 30, 0)</f>
        <v>DGO Lokomat
(Driven Gait Orthosis Lokomat)</v>
      </c>
      <c r="J79" s="35" t="str">
        <f>VLOOKUP(A79, '1_문헌특성'!C:AQ, 33, 0)</f>
        <v>PT (physical therapy)</v>
      </c>
      <c r="K79" s="15"/>
      <c r="L79" s="15" t="s">
        <v>75</v>
      </c>
      <c r="M79" s="15" t="s">
        <v>208</v>
      </c>
      <c r="N79" s="15"/>
      <c r="O79" s="16"/>
      <c r="P79" s="16" t="str">
        <f>VLOOKUP(A79,'1_문헌특성'!C:AQ,40,0)</f>
        <v>중재직후 4주</v>
      </c>
      <c r="Q79" s="15">
        <v>0</v>
      </c>
      <c r="R79" s="15">
        <v>23</v>
      </c>
      <c r="S79" s="15">
        <v>19.48</v>
      </c>
      <c r="T79" s="15">
        <v>6.7</v>
      </c>
      <c r="U79" s="15">
        <v>11</v>
      </c>
      <c r="V79" s="15">
        <v>23.6</v>
      </c>
      <c r="W79" s="15">
        <v>12.5</v>
      </c>
      <c r="X79" s="15"/>
      <c r="Y79" s="15"/>
      <c r="Z79" s="15"/>
      <c r="AA79" s="15"/>
      <c r="AB79" s="15"/>
      <c r="AC79" s="15"/>
    </row>
    <row r="80" spans="1:29" x14ac:dyDescent="0.3">
      <c r="A80" s="72">
        <v>2359</v>
      </c>
      <c r="B80" s="34" t="str">
        <f>VLOOKUP(A80,'1_문헌특성'!C:AQ,2,0)</f>
        <v>Beretta (2015)</v>
      </c>
      <c r="C80" s="34" t="str">
        <f>VLOOKUP(A80,'1_문헌특성'!C:AQ,3,0)</f>
        <v>NRCT</v>
      </c>
      <c r="D80" s="35" t="str">
        <f>VLOOKUP(A80, '1_문헌특성'!C:AQ, 8, 0)</f>
        <v>1.후천적 뇌손상_소아청소년</v>
      </c>
      <c r="E80" s="34" t="str">
        <f>VLOOKUP(A80, '1_문헌특성'!C:AQ, 9, 0)</f>
        <v>-</v>
      </c>
      <c r="F80" s="35" t="str">
        <f>VLOOKUP(A80, '1_문헌특성'!C:AQ, 27, 0)</f>
        <v>RAGT+물리치료</v>
      </c>
      <c r="G80" s="35">
        <f>VLOOKUP(A80, '1_문헌특성'!C:AQ, 28, 0)</f>
        <v>2</v>
      </c>
      <c r="H80" s="35">
        <f>VLOOKUP(A80, '1_문헌특성'!C:AQ, 29, 0)</f>
        <v>1</v>
      </c>
      <c r="I80" s="35" t="str">
        <f>VLOOKUP(A80, '1_문헌특성'!C:AQ, 30, 0)</f>
        <v>DGO Lokomat
(Driven Gait Orthosis Lokomat)</v>
      </c>
      <c r="J80" s="35" t="str">
        <f>VLOOKUP(A80, '1_문헌특성'!C:AQ, 33, 0)</f>
        <v>PT (physical therapy)</v>
      </c>
      <c r="K80" s="15"/>
      <c r="L80" s="15" t="s">
        <v>75</v>
      </c>
      <c r="M80" s="15" t="s">
        <v>208</v>
      </c>
      <c r="N80" s="15"/>
      <c r="O80" s="16"/>
      <c r="P80" s="16" t="str">
        <f>VLOOKUP(A80,'1_문헌특성'!C:AQ,40,0)</f>
        <v>중재직후 4주</v>
      </c>
      <c r="Q80" s="15" t="s">
        <v>267</v>
      </c>
      <c r="R80" s="15">
        <v>23</v>
      </c>
      <c r="S80" s="15">
        <v>16.52</v>
      </c>
      <c r="T80" s="15">
        <v>13.9</v>
      </c>
      <c r="U80" s="15">
        <v>11</v>
      </c>
      <c r="V80" s="15">
        <v>22.3</v>
      </c>
      <c r="W80" s="15">
        <v>17.5</v>
      </c>
      <c r="X80" s="15"/>
      <c r="Y80" s="15"/>
      <c r="Z80" s="15"/>
      <c r="AA80" s="15"/>
      <c r="AB80" s="15"/>
      <c r="AC80" s="15"/>
    </row>
    <row r="81" spans="1:29" x14ac:dyDescent="0.3">
      <c r="A81" s="72">
        <v>2359</v>
      </c>
      <c r="B81" s="34" t="str">
        <f>VLOOKUP(A81,'1_문헌특성'!C:AQ,2,0)</f>
        <v>Beretta (2015)</v>
      </c>
      <c r="C81" s="34" t="str">
        <f>VLOOKUP(A81,'1_문헌특성'!C:AQ,3,0)</f>
        <v>NRCT</v>
      </c>
      <c r="D81" s="35" t="str">
        <f>VLOOKUP(A81, '1_문헌특성'!C:AQ, 8, 0)</f>
        <v>1.후천적 뇌손상_소아청소년</v>
      </c>
      <c r="E81" s="34" t="str">
        <f>VLOOKUP(A81, '1_문헌특성'!C:AQ, 9, 0)</f>
        <v>-</v>
      </c>
      <c r="F81" s="35" t="str">
        <f>VLOOKUP(A81, '1_문헌특성'!C:AQ, 27, 0)</f>
        <v>RAGT+물리치료</v>
      </c>
      <c r="G81" s="35">
        <f>VLOOKUP(A81, '1_문헌특성'!C:AQ, 28, 0)</f>
        <v>2</v>
      </c>
      <c r="H81" s="35">
        <f>VLOOKUP(A81, '1_문헌특성'!C:AQ, 29, 0)</f>
        <v>1</v>
      </c>
      <c r="I81" s="35" t="str">
        <f>VLOOKUP(A81, '1_문헌특성'!C:AQ, 30, 0)</f>
        <v>DGO Lokomat
(Driven Gait Orthosis Lokomat)</v>
      </c>
      <c r="J81" s="35" t="str">
        <f>VLOOKUP(A81, '1_문헌특성'!C:AQ, 33, 0)</f>
        <v>PT (physical therapy)</v>
      </c>
      <c r="K81" s="15"/>
      <c r="L81" s="15" t="s">
        <v>75</v>
      </c>
      <c r="M81" s="15" t="s">
        <v>209</v>
      </c>
      <c r="N81" s="15" t="s">
        <v>210</v>
      </c>
      <c r="O81" s="16"/>
      <c r="P81" s="16" t="str">
        <f>VLOOKUP(A81,'1_문헌특성'!C:AQ,40,0)</f>
        <v>중재직후 4주</v>
      </c>
      <c r="Q81" s="15">
        <v>0</v>
      </c>
      <c r="R81" s="15">
        <v>23</v>
      </c>
      <c r="S81" s="15">
        <v>0.49</v>
      </c>
      <c r="T81" s="15">
        <v>0.3</v>
      </c>
      <c r="U81" s="15">
        <v>11</v>
      </c>
      <c r="V81" s="15">
        <v>0.5</v>
      </c>
      <c r="W81" s="15">
        <v>0.3</v>
      </c>
      <c r="X81" s="15"/>
      <c r="Y81" s="15"/>
      <c r="Z81" s="15"/>
      <c r="AA81" s="15"/>
      <c r="AB81" s="15"/>
      <c r="AC81" s="15"/>
    </row>
    <row r="82" spans="1:29" x14ac:dyDescent="0.3">
      <c r="A82" s="72">
        <v>2359</v>
      </c>
      <c r="B82" s="34" t="str">
        <f>VLOOKUP(A82,'1_문헌특성'!C:AQ,2,0)</f>
        <v>Beretta (2015)</v>
      </c>
      <c r="C82" s="34" t="str">
        <f>VLOOKUP(A82,'1_문헌특성'!C:AQ,3,0)</f>
        <v>NRCT</v>
      </c>
      <c r="D82" s="35" t="str">
        <f>VLOOKUP(A82, '1_문헌특성'!C:AQ, 8, 0)</f>
        <v>1.후천적 뇌손상_소아청소년</v>
      </c>
      <c r="E82" s="34" t="str">
        <f>VLOOKUP(A82, '1_문헌특성'!C:AQ, 9, 0)</f>
        <v>-</v>
      </c>
      <c r="F82" s="35" t="str">
        <f>VLOOKUP(A82, '1_문헌특성'!C:AQ, 27, 0)</f>
        <v>RAGT+물리치료</v>
      </c>
      <c r="G82" s="35">
        <f>VLOOKUP(A82, '1_문헌특성'!C:AQ, 28, 0)</f>
        <v>2</v>
      </c>
      <c r="H82" s="35">
        <f>VLOOKUP(A82, '1_문헌특성'!C:AQ, 29, 0)</f>
        <v>1</v>
      </c>
      <c r="I82" s="35" t="str">
        <f>VLOOKUP(A82, '1_문헌특성'!C:AQ, 30, 0)</f>
        <v>DGO Lokomat
(Driven Gait Orthosis Lokomat)</v>
      </c>
      <c r="J82" s="35" t="str">
        <f>VLOOKUP(A82, '1_문헌특성'!C:AQ, 33, 0)</f>
        <v>PT (physical therapy)</v>
      </c>
      <c r="K82" s="15"/>
      <c r="L82" s="15" t="s">
        <v>75</v>
      </c>
      <c r="M82" s="15" t="s">
        <v>209</v>
      </c>
      <c r="N82" s="15" t="s">
        <v>210</v>
      </c>
      <c r="O82" s="16"/>
      <c r="P82" s="16" t="str">
        <f>VLOOKUP(A82,'1_문헌특성'!C:AQ,40,0)</f>
        <v>중재직후 4주</v>
      </c>
      <c r="Q82" s="15" t="s">
        <v>267</v>
      </c>
      <c r="R82" s="15">
        <v>23</v>
      </c>
      <c r="S82" s="15">
        <v>0.65</v>
      </c>
      <c r="T82" s="15">
        <v>0.4</v>
      </c>
      <c r="U82" s="15">
        <v>11</v>
      </c>
      <c r="V82" s="15">
        <v>0.5</v>
      </c>
      <c r="W82" s="15">
        <v>0.3</v>
      </c>
      <c r="X82" s="15"/>
      <c r="Y82" s="15"/>
      <c r="Z82" s="15"/>
      <c r="AA82" s="15"/>
      <c r="AB82" s="15"/>
      <c r="AC82" s="15"/>
    </row>
    <row r="83" spans="1:29" x14ac:dyDescent="0.3">
      <c r="A83" s="72">
        <v>2359</v>
      </c>
      <c r="B83" s="34" t="str">
        <f>VLOOKUP(A83,'1_문헌특성'!C:AQ,2,0)</f>
        <v>Beretta (2015)</v>
      </c>
      <c r="C83" s="34" t="str">
        <f>VLOOKUP(A83,'1_문헌특성'!C:AQ,3,0)</f>
        <v>NRCT</v>
      </c>
      <c r="D83" s="35" t="str">
        <f>VLOOKUP(A83, '1_문헌특성'!C:AQ, 8, 0)</f>
        <v>1.후천적 뇌손상_소아청소년</v>
      </c>
      <c r="E83" s="34" t="str">
        <f>VLOOKUP(A83, '1_문헌특성'!C:AQ, 9, 0)</f>
        <v>-</v>
      </c>
      <c r="F83" s="35" t="str">
        <f>VLOOKUP(A83, '1_문헌특성'!C:AQ, 27, 0)</f>
        <v>RAGT+물리치료</v>
      </c>
      <c r="G83" s="35">
        <f>VLOOKUP(A83, '1_문헌특성'!C:AQ, 28, 0)</f>
        <v>2</v>
      </c>
      <c r="H83" s="35">
        <f>VLOOKUP(A83, '1_문헌특성'!C:AQ, 29, 0)</f>
        <v>1</v>
      </c>
      <c r="I83" s="35" t="str">
        <f>VLOOKUP(A83, '1_문헌특성'!C:AQ, 30, 0)</f>
        <v>DGO Lokomat
(Driven Gait Orthosis Lokomat)</v>
      </c>
      <c r="J83" s="35" t="str">
        <f>VLOOKUP(A83, '1_문헌특성'!C:AQ, 33, 0)</f>
        <v>PT (physical therapy)</v>
      </c>
      <c r="L83" s="15" t="s">
        <v>75</v>
      </c>
      <c r="M83" s="15" t="s">
        <v>211</v>
      </c>
      <c r="N83" s="15" t="s">
        <v>207</v>
      </c>
      <c r="P83" s="16" t="str">
        <f>VLOOKUP(A83,'1_문헌특성'!C:AQ,40,0)</f>
        <v>중재직후 4주</v>
      </c>
      <c r="Q83" s="15">
        <v>0</v>
      </c>
      <c r="R83" s="15">
        <v>23</v>
      </c>
      <c r="S83" s="15">
        <v>753</v>
      </c>
      <c r="T83" s="15">
        <v>265</v>
      </c>
      <c r="U83" s="15">
        <v>11</v>
      </c>
      <c r="V83" s="15">
        <v>672.4</v>
      </c>
      <c r="W83" s="15">
        <v>195.1</v>
      </c>
    </row>
    <row r="84" spans="1:29" x14ac:dyDescent="0.3">
      <c r="A84" s="72">
        <v>2359</v>
      </c>
      <c r="B84" s="34" t="str">
        <f>VLOOKUP(A84,'1_문헌특성'!C:AQ,2,0)</f>
        <v>Beretta (2015)</v>
      </c>
      <c r="C84" s="34" t="str">
        <f>VLOOKUP(A84,'1_문헌특성'!C:AQ,3,0)</f>
        <v>NRCT</v>
      </c>
      <c r="D84" s="35" t="str">
        <f>VLOOKUP(A84, '1_문헌특성'!C:AQ, 8, 0)</f>
        <v>1.후천적 뇌손상_소아청소년</v>
      </c>
      <c r="E84" s="34" t="str">
        <f>VLOOKUP(A84, '1_문헌특성'!C:AQ, 9, 0)</f>
        <v>-</v>
      </c>
      <c r="F84" s="35" t="str">
        <f>VLOOKUP(A84, '1_문헌특성'!C:AQ, 27, 0)</f>
        <v>RAGT+물리치료</v>
      </c>
      <c r="G84" s="35">
        <f>VLOOKUP(A84, '1_문헌특성'!C:AQ, 28, 0)</f>
        <v>2</v>
      </c>
      <c r="H84" s="35">
        <f>VLOOKUP(A84, '1_문헌특성'!C:AQ, 29, 0)</f>
        <v>1</v>
      </c>
      <c r="I84" s="35" t="str">
        <f>VLOOKUP(A84, '1_문헌특성'!C:AQ, 30, 0)</f>
        <v>DGO Lokomat
(Driven Gait Orthosis Lokomat)</v>
      </c>
      <c r="J84" s="35" t="str">
        <f>VLOOKUP(A84, '1_문헌특성'!C:AQ, 33, 0)</f>
        <v>PT (physical therapy)</v>
      </c>
      <c r="L84" s="15" t="s">
        <v>75</v>
      </c>
      <c r="M84" s="15" t="s">
        <v>211</v>
      </c>
      <c r="N84" s="15" t="s">
        <v>207</v>
      </c>
      <c r="P84" s="16" t="str">
        <f>VLOOKUP(A84,'1_문헌특성'!C:AQ,40,0)</f>
        <v>중재직후 4주</v>
      </c>
      <c r="Q84" s="15" t="s">
        <v>267</v>
      </c>
      <c r="R84" s="15">
        <v>23</v>
      </c>
      <c r="S84" s="15">
        <v>883.6</v>
      </c>
      <c r="T84" s="15">
        <v>319.5</v>
      </c>
      <c r="U84" s="15">
        <v>11</v>
      </c>
      <c r="V84" s="15">
        <v>762.2</v>
      </c>
      <c r="W84" s="15">
        <v>164.7</v>
      </c>
    </row>
    <row r="85" spans="1:29" x14ac:dyDescent="0.3">
      <c r="A85" s="72">
        <v>2359</v>
      </c>
      <c r="B85" s="34" t="str">
        <f>VLOOKUP(A85,'1_문헌특성'!C:AQ,2,0)</f>
        <v>Beretta (2015)</v>
      </c>
      <c r="C85" s="34" t="str">
        <f>VLOOKUP(A85,'1_문헌특성'!C:AQ,3,0)</f>
        <v>NRCT</v>
      </c>
      <c r="D85" s="35" t="str">
        <f>VLOOKUP(A85, '1_문헌특성'!C:AQ, 8, 0)</f>
        <v>1.후천적 뇌손상_소아청소년</v>
      </c>
      <c r="E85" s="34" t="str">
        <f>VLOOKUP(A85, '1_문헌특성'!C:AQ, 9, 0)</f>
        <v>-</v>
      </c>
      <c r="F85" s="35" t="str">
        <f>VLOOKUP(A85, '1_문헌특성'!C:AQ, 27, 0)</f>
        <v>RAGT+물리치료</v>
      </c>
      <c r="G85" s="35">
        <f>VLOOKUP(A85, '1_문헌특성'!C:AQ, 28, 0)</f>
        <v>2</v>
      </c>
      <c r="H85" s="35">
        <f>VLOOKUP(A85, '1_문헌특성'!C:AQ, 29, 0)</f>
        <v>1</v>
      </c>
      <c r="I85" s="35" t="str">
        <f>VLOOKUP(A85, '1_문헌특성'!C:AQ, 30, 0)</f>
        <v>DGO Lokomat
(Driven Gait Orthosis Lokomat)</v>
      </c>
      <c r="J85" s="35" t="str">
        <f>VLOOKUP(A85, '1_문헌특성'!C:AQ, 33, 0)</f>
        <v>PT (physical therapy)</v>
      </c>
      <c r="L85" s="15" t="s">
        <v>75</v>
      </c>
      <c r="M85" s="15" t="s">
        <v>212</v>
      </c>
      <c r="N85" s="15" t="s">
        <v>207</v>
      </c>
      <c r="P85" s="16" t="str">
        <f>VLOOKUP(A85,'1_문헌특성'!C:AQ,40,0)</f>
        <v>중재직후 4주</v>
      </c>
      <c r="Q85" s="15">
        <v>0</v>
      </c>
      <c r="R85" s="15">
        <v>23</v>
      </c>
      <c r="S85" s="15">
        <v>731.5</v>
      </c>
      <c r="T85" s="15">
        <v>249.1</v>
      </c>
      <c r="U85" s="15">
        <v>11</v>
      </c>
      <c r="V85" s="15">
        <v>685</v>
      </c>
      <c r="W85" s="15">
        <v>179.4</v>
      </c>
    </row>
    <row r="86" spans="1:29" x14ac:dyDescent="0.3">
      <c r="A86" s="72">
        <v>2359</v>
      </c>
      <c r="B86" s="34" t="str">
        <f>VLOOKUP(A86,'1_문헌특성'!C:AQ,2,0)</f>
        <v>Beretta (2015)</v>
      </c>
      <c r="C86" s="34" t="str">
        <f>VLOOKUP(A86,'1_문헌특성'!C:AQ,3,0)</f>
        <v>NRCT</v>
      </c>
      <c r="D86" s="35" t="str">
        <f>VLOOKUP(A86, '1_문헌특성'!C:AQ, 8, 0)</f>
        <v>1.후천적 뇌손상_소아청소년</v>
      </c>
      <c r="E86" s="34" t="str">
        <f>VLOOKUP(A86, '1_문헌특성'!C:AQ, 9, 0)</f>
        <v>-</v>
      </c>
      <c r="F86" s="35" t="str">
        <f>VLOOKUP(A86, '1_문헌특성'!C:AQ, 27, 0)</f>
        <v>RAGT+물리치료</v>
      </c>
      <c r="G86" s="35">
        <f>VLOOKUP(A86, '1_문헌특성'!C:AQ, 28, 0)</f>
        <v>2</v>
      </c>
      <c r="H86" s="35">
        <f>VLOOKUP(A86, '1_문헌특성'!C:AQ, 29, 0)</f>
        <v>1</v>
      </c>
      <c r="I86" s="35" t="str">
        <f>VLOOKUP(A86, '1_문헌특성'!C:AQ, 30, 0)</f>
        <v>DGO Lokomat
(Driven Gait Orthosis Lokomat)</v>
      </c>
      <c r="J86" s="35" t="str">
        <f>VLOOKUP(A86, '1_문헌특성'!C:AQ, 33, 0)</f>
        <v>PT (physical therapy)</v>
      </c>
      <c r="L86" s="15" t="s">
        <v>75</v>
      </c>
      <c r="M86" s="15" t="s">
        <v>212</v>
      </c>
      <c r="N86" s="15" t="s">
        <v>207</v>
      </c>
      <c r="P86" s="16" t="str">
        <f>VLOOKUP(A86,'1_문헌특성'!C:AQ,40,0)</f>
        <v>중재직후 4주</v>
      </c>
      <c r="Q86" s="15" t="s">
        <v>267</v>
      </c>
      <c r="R86" s="15">
        <v>23</v>
      </c>
      <c r="S86" s="15">
        <v>895</v>
      </c>
      <c r="T86" s="15">
        <v>289.3</v>
      </c>
      <c r="U86" s="15">
        <v>11</v>
      </c>
      <c r="V86" s="15">
        <v>777.4</v>
      </c>
      <c r="W86" s="15">
        <v>131.80000000000001</v>
      </c>
    </row>
    <row r="87" spans="1:29" x14ac:dyDescent="0.3">
      <c r="A87" s="72">
        <v>2359</v>
      </c>
      <c r="B87" s="34" t="str">
        <f>VLOOKUP(A87,'1_문헌특성'!C:AQ,2,0)</f>
        <v>Beretta (2015)</v>
      </c>
      <c r="C87" s="34" t="str">
        <f>VLOOKUP(A87,'1_문헌특성'!C:AQ,3,0)</f>
        <v>NRCT</v>
      </c>
      <c r="D87" s="35" t="str">
        <f>VLOOKUP(A87, '1_문헌특성'!C:AQ, 8, 0)</f>
        <v>1.후천적 뇌손상_소아청소년</v>
      </c>
      <c r="E87" s="34" t="str">
        <f>VLOOKUP(A87, '1_문헌특성'!C:AQ, 9, 0)</f>
        <v>-</v>
      </c>
      <c r="F87" s="35" t="str">
        <f>VLOOKUP(A87, '1_문헌특성'!C:AQ, 27, 0)</f>
        <v>RAGT+물리치료</v>
      </c>
      <c r="G87" s="35">
        <f>VLOOKUP(A87, '1_문헌특성'!C:AQ, 28, 0)</f>
        <v>2</v>
      </c>
      <c r="H87" s="35">
        <f>VLOOKUP(A87, '1_문헌특성'!C:AQ, 29, 0)</f>
        <v>1</v>
      </c>
      <c r="I87" s="35" t="str">
        <f>VLOOKUP(A87, '1_문헌특성'!C:AQ, 30, 0)</f>
        <v>DGO Lokomat
(Driven Gait Orthosis Lokomat)</v>
      </c>
      <c r="J87" s="35" t="str">
        <f>VLOOKUP(A87, '1_문헌특성'!C:AQ, 33, 0)</f>
        <v>PT (physical therapy)</v>
      </c>
      <c r="L87" s="15" t="s">
        <v>75</v>
      </c>
      <c r="M87" s="15" t="s">
        <v>213</v>
      </c>
      <c r="N87" s="15" t="s">
        <v>207</v>
      </c>
      <c r="P87" s="16" t="str">
        <f>VLOOKUP(A87,'1_문헌특성'!C:AQ,40,0)</f>
        <v>중재직후 4주</v>
      </c>
      <c r="Q87" s="15">
        <v>0</v>
      </c>
      <c r="R87" s="15">
        <v>23</v>
      </c>
      <c r="S87" s="15">
        <v>742.25</v>
      </c>
      <c r="T87" s="15">
        <v>250.6</v>
      </c>
      <c r="U87" s="15">
        <v>11</v>
      </c>
      <c r="V87" s="15">
        <v>678.7</v>
      </c>
      <c r="W87" s="15">
        <v>184.9</v>
      </c>
    </row>
    <row r="88" spans="1:29" x14ac:dyDescent="0.3">
      <c r="A88" s="72">
        <v>2359</v>
      </c>
      <c r="B88" s="34" t="str">
        <f>VLOOKUP(A88,'1_문헌특성'!C:AQ,2,0)</f>
        <v>Beretta (2015)</v>
      </c>
      <c r="C88" s="34" t="str">
        <f>VLOOKUP(A88,'1_문헌특성'!C:AQ,3,0)</f>
        <v>NRCT</v>
      </c>
      <c r="D88" s="35" t="str">
        <f>VLOOKUP(A88, '1_문헌특성'!C:AQ, 8, 0)</f>
        <v>1.후천적 뇌손상_소아청소년</v>
      </c>
      <c r="E88" s="34" t="str">
        <f>VLOOKUP(A88, '1_문헌특성'!C:AQ, 9, 0)</f>
        <v>-</v>
      </c>
      <c r="F88" s="35" t="str">
        <f>VLOOKUP(A88, '1_문헌특성'!C:AQ, 27, 0)</f>
        <v>RAGT+물리치료</v>
      </c>
      <c r="G88" s="35">
        <f>VLOOKUP(A88, '1_문헌특성'!C:AQ, 28, 0)</f>
        <v>2</v>
      </c>
      <c r="H88" s="35">
        <f>VLOOKUP(A88, '1_문헌특성'!C:AQ, 29, 0)</f>
        <v>1</v>
      </c>
      <c r="I88" s="35" t="str">
        <f>VLOOKUP(A88, '1_문헌특성'!C:AQ, 30, 0)</f>
        <v>DGO Lokomat
(Driven Gait Orthosis Lokomat)</v>
      </c>
      <c r="J88" s="35" t="str">
        <f>VLOOKUP(A88, '1_문헌특성'!C:AQ, 33, 0)</f>
        <v>PT (physical therapy)</v>
      </c>
      <c r="L88" s="15" t="s">
        <v>75</v>
      </c>
      <c r="M88" s="15" t="s">
        <v>213</v>
      </c>
      <c r="N88" s="15" t="s">
        <v>207</v>
      </c>
      <c r="P88" s="16" t="str">
        <f>VLOOKUP(A88,'1_문헌특성'!C:AQ,40,0)</f>
        <v>중재직후 4주</v>
      </c>
      <c r="Q88" s="15" t="s">
        <v>267</v>
      </c>
      <c r="R88" s="15">
        <v>23</v>
      </c>
      <c r="S88" s="15">
        <v>889.3</v>
      </c>
      <c r="T88" s="15">
        <v>302.5</v>
      </c>
      <c r="U88" s="15">
        <v>11</v>
      </c>
      <c r="V88" s="15">
        <v>769.8</v>
      </c>
      <c r="W88" s="15">
        <v>147.69999999999999</v>
      </c>
    </row>
    <row r="89" spans="1:29" x14ac:dyDescent="0.3">
      <c r="A89" s="72">
        <v>2359</v>
      </c>
      <c r="B89" s="34" t="str">
        <f>VLOOKUP(A89,'1_문헌특성'!C:AQ,2,0)</f>
        <v>Beretta (2015)</v>
      </c>
      <c r="C89" s="34" t="str">
        <f>VLOOKUP(A89,'1_문헌특성'!C:AQ,3,0)</f>
        <v>NRCT</v>
      </c>
      <c r="D89" s="35" t="str">
        <f>VLOOKUP(A89, '1_문헌특성'!C:AQ, 8, 0)</f>
        <v>1.후천적 뇌손상_소아청소년</v>
      </c>
      <c r="E89" s="34" t="str">
        <f>VLOOKUP(A89, '1_문헌특성'!C:AQ, 9, 0)</f>
        <v>-</v>
      </c>
      <c r="F89" s="35" t="str">
        <f>VLOOKUP(A89, '1_문헌특성'!C:AQ, 27, 0)</f>
        <v>RAGT+물리치료</v>
      </c>
      <c r="G89" s="35">
        <f>VLOOKUP(A89, '1_문헌특성'!C:AQ, 28, 0)</f>
        <v>2</v>
      </c>
      <c r="H89" s="35">
        <f>VLOOKUP(A89, '1_문헌특성'!C:AQ, 29, 0)</f>
        <v>1</v>
      </c>
      <c r="I89" s="35" t="str">
        <f>VLOOKUP(A89, '1_문헌특성'!C:AQ, 30, 0)</f>
        <v>DGO Lokomat
(Driven Gait Orthosis Lokomat)</v>
      </c>
      <c r="J89" s="35" t="str">
        <f>VLOOKUP(A89, '1_문헌특성'!C:AQ, 33, 0)</f>
        <v>PT (physical therapy)</v>
      </c>
      <c r="L89" s="15" t="s">
        <v>75</v>
      </c>
      <c r="M89" s="15" t="s">
        <v>200</v>
      </c>
      <c r="P89" s="16" t="str">
        <f>VLOOKUP(A89,'1_문헌특성'!C:AQ,40,0)</f>
        <v>중재직후 4주</v>
      </c>
      <c r="Q89" s="15">
        <v>0</v>
      </c>
      <c r="R89" s="15">
        <v>23</v>
      </c>
      <c r="S89" s="15">
        <v>5.5</v>
      </c>
      <c r="T89" s="15">
        <v>4.0999999999999996</v>
      </c>
      <c r="U89" s="15">
        <v>11</v>
      </c>
      <c r="V89" s="15">
        <v>8.1999999999999993</v>
      </c>
      <c r="W89" s="15">
        <v>8</v>
      </c>
    </row>
    <row r="90" spans="1:29" x14ac:dyDescent="0.3">
      <c r="A90" s="72">
        <v>2359</v>
      </c>
      <c r="B90" s="34" t="str">
        <f>VLOOKUP(A90,'1_문헌특성'!C:AQ,2,0)</f>
        <v>Beretta (2015)</v>
      </c>
      <c r="C90" s="34" t="str">
        <f>VLOOKUP(A90,'1_문헌특성'!C:AQ,3,0)</f>
        <v>NRCT</v>
      </c>
      <c r="D90" s="35" t="str">
        <f>VLOOKUP(A90, '1_문헌특성'!C:AQ, 8, 0)</f>
        <v>1.후천적 뇌손상_소아청소년</v>
      </c>
      <c r="E90" s="34" t="str">
        <f>VLOOKUP(A90, '1_문헌특성'!C:AQ, 9, 0)</f>
        <v>-</v>
      </c>
      <c r="F90" s="35" t="str">
        <f>VLOOKUP(A90, '1_문헌특성'!C:AQ, 27, 0)</f>
        <v>RAGT+물리치료</v>
      </c>
      <c r="G90" s="35">
        <f>VLOOKUP(A90, '1_문헌특성'!C:AQ, 28, 0)</f>
        <v>2</v>
      </c>
      <c r="H90" s="35">
        <f>VLOOKUP(A90, '1_문헌특성'!C:AQ, 29, 0)</f>
        <v>1</v>
      </c>
      <c r="I90" s="35" t="str">
        <f>VLOOKUP(A90, '1_문헌특성'!C:AQ, 30, 0)</f>
        <v>DGO Lokomat
(Driven Gait Orthosis Lokomat)</v>
      </c>
      <c r="J90" s="35" t="str">
        <f>VLOOKUP(A90, '1_문헌특성'!C:AQ, 33, 0)</f>
        <v>PT (physical therapy)</v>
      </c>
      <c r="L90" s="15" t="s">
        <v>75</v>
      </c>
      <c r="M90" s="15" t="s">
        <v>200</v>
      </c>
      <c r="P90" s="16" t="str">
        <f>VLOOKUP(A90,'1_문헌특성'!C:AQ,40,0)</f>
        <v>중재직후 4주</v>
      </c>
      <c r="Q90" s="15" t="s">
        <v>267</v>
      </c>
      <c r="R90" s="15">
        <v>23</v>
      </c>
      <c r="S90" s="15">
        <v>5.58</v>
      </c>
      <c r="T90" s="15">
        <v>8.9</v>
      </c>
      <c r="U90" s="15">
        <v>11</v>
      </c>
      <c r="V90" s="15">
        <v>4.5999999999999996</v>
      </c>
      <c r="W90" s="15">
        <v>6</v>
      </c>
    </row>
    <row r="91" spans="1:29" x14ac:dyDescent="0.3">
      <c r="A91" s="72">
        <v>2359</v>
      </c>
      <c r="B91" s="34" t="str">
        <f>VLOOKUP(A91,'1_문헌특성'!C:AQ,2,0)</f>
        <v>Beretta (2015)</v>
      </c>
      <c r="C91" s="34" t="str">
        <f>VLOOKUP(A91,'1_문헌특성'!C:AQ,3,0)</f>
        <v>NRCT</v>
      </c>
      <c r="D91" s="35" t="str">
        <f>VLOOKUP(A91, '1_문헌특성'!C:AQ, 8, 0)</f>
        <v>1.후천적 뇌손상_소아청소년</v>
      </c>
      <c r="E91" s="34" t="str">
        <f>VLOOKUP(A91, '1_문헌특성'!C:AQ, 9, 0)</f>
        <v>-</v>
      </c>
      <c r="F91" s="35" t="str">
        <f>VLOOKUP(A91, '1_문헌특성'!C:AQ, 27, 0)</f>
        <v>RAGT+물리치료</v>
      </c>
      <c r="G91" s="35">
        <f>VLOOKUP(A91, '1_문헌특성'!C:AQ, 28, 0)</f>
        <v>2</v>
      </c>
      <c r="H91" s="35">
        <f>VLOOKUP(A91, '1_문헌특성'!C:AQ, 29, 0)</f>
        <v>1</v>
      </c>
      <c r="I91" s="35" t="str">
        <f>VLOOKUP(A91, '1_문헌특성'!C:AQ, 30, 0)</f>
        <v>DGO Lokomat
(Driven Gait Orthosis Lokomat)</v>
      </c>
      <c r="J91" s="35" t="str">
        <f>VLOOKUP(A91, '1_문헌특성'!C:AQ, 33, 0)</f>
        <v>PT (physical therapy)</v>
      </c>
      <c r="L91" s="15" t="s">
        <v>75</v>
      </c>
      <c r="M91" s="15" t="s">
        <v>214</v>
      </c>
      <c r="N91" s="15" t="s">
        <v>207</v>
      </c>
      <c r="P91" s="16" t="str">
        <f>VLOOKUP(A91,'1_문헌특성'!C:AQ,40,0)</f>
        <v>중재직후 4주</v>
      </c>
      <c r="Q91" s="15">
        <v>0</v>
      </c>
      <c r="R91" s="15">
        <v>23</v>
      </c>
      <c r="S91" s="15">
        <v>146.5</v>
      </c>
      <c r="T91" s="15">
        <v>38.6</v>
      </c>
      <c r="U91" s="15">
        <v>11</v>
      </c>
      <c r="V91" s="15">
        <v>135.6</v>
      </c>
      <c r="W91" s="15">
        <v>56.3</v>
      </c>
    </row>
    <row r="92" spans="1:29" x14ac:dyDescent="0.3">
      <c r="A92" s="72">
        <v>2359</v>
      </c>
      <c r="B92" s="34" t="str">
        <f>VLOOKUP(A92,'1_문헌특성'!C:AQ,2,0)</f>
        <v>Beretta (2015)</v>
      </c>
      <c r="C92" s="34" t="str">
        <f>VLOOKUP(A92,'1_문헌특성'!C:AQ,3,0)</f>
        <v>NRCT</v>
      </c>
      <c r="D92" s="35" t="str">
        <f>VLOOKUP(A92, '1_문헌특성'!C:AQ, 8, 0)</f>
        <v>1.후천적 뇌손상_소아청소년</v>
      </c>
      <c r="E92" s="34" t="str">
        <f>VLOOKUP(A92, '1_문헌특성'!C:AQ, 9, 0)</f>
        <v>-</v>
      </c>
      <c r="F92" s="35" t="str">
        <f>VLOOKUP(A92, '1_문헌특성'!C:AQ, 27, 0)</f>
        <v>RAGT+물리치료</v>
      </c>
      <c r="G92" s="35">
        <f>VLOOKUP(A92, '1_문헌특성'!C:AQ, 28, 0)</f>
        <v>2</v>
      </c>
      <c r="H92" s="35">
        <f>VLOOKUP(A92, '1_문헌특성'!C:AQ, 29, 0)</f>
        <v>1</v>
      </c>
      <c r="I92" s="35" t="str">
        <f>VLOOKUP(A92, '1_문헌특성'!C:AQ, 30, 0)</f>
        <v>DGO Lokomat
(Driven Gait Orthosis Lokomat)</v>
      </c>
      <c r="J92" s="35" t="str">
        <f>VLOOKUP(A92, '1_문헌특성'!C:AQ, 33, 0)</f>
        <v>PT (physical therapy)</v>
      </c>
      <c r="L92" s="15" t="s">
        <v>75</v>
      </c>
      <c r="M92" s="15" t="s">
        <v>214</v>
      </c>
      <c r="N92" s="15" t="s">
        <v>207</v>
      </c>
      <c r="P92" s="16" t="str">
        <f>VLOOKUP(A92,'1_문헌특성'!C:AQ,40,0)</f>
        <v>중재직후 4주</v>
      </c>
      <c r="Q92" s="15" t="s">
        <v>267</v>
      </c>
      <c r="R92" s="15">
        <v>23</v>
      </c>
      <c r="S92" s="15">
        <v>150.19999999999999</v>
      </c>
      <c r="T92" s="15">
        <v>38.1</v>
      </c>
      <c r="U92" s="15">
        <v>11</v>
      </c>
      <c r="V92" s="15">
        <v>133.4</v>
      </c>
      <c r="W92" s="15">
        <v>67.2</v>
      </c>
    </row>
    <row r="93" spans="1:29" ht="16.5" customHeight="1" x14ac:dyDescent="0.3">
      <c r="A93" s="72">
        <v>231</v>
      </c>
      <c r="B93" s="34" t="str">
        <f>VLOOKUP(A93,'1_문헌특성'!C:AQ,2,0)</f>
        <v>Druzbicki (2013)</v>
      </c>
      <c r="C93" s="34" t="str">
        <f>VLOOKUP(A93,'1_문헌특성'!C:AQ,3,0)</f>
        <v>RCT</v>
      </c>
      <c r="D93" s="35" t="str">
        <f>VLOOKUP(A93, '1_문헌특성'!C:AQ, 8, 0)</f>
        <v>1.뇌성마비</v>
      </c>
      <c r="E93" s="34" t="str">
        <f>VLOOKUP(A93, '1_문헌특성'!C:AQ, 9, 0)</f>
        <v>소아(6세~13세)</v>
      </c>
      <c r="F93" s="35" t="str">
        <f>VLOOKUP(A93, '1_문헌특성'!C:AQ, 27, 0)</f>
        <v>robotic-assisted treadmill therapy(active orthosis)</v>
      </c>
      <c r="G93" s="35">
        <f>VLOOKUP(A93, '1_문헌특성'!C:AQ, 28, 0)</f>
        <v>1</v>
      </c>
      <c r="H93" s="35">
        <f>VLOOKUP(A93, '1_문헌특성'!C:AQ, 29, 0)</f>
        <v>1</v>
      </c>
      <c r="I93" s="35" t="str">
        <f>VLOOKUP(A93, '1_문헌특성'!C:AQ, 30, 0)</f>
        <v>Lokomat</v>
      </c>
      <c r="J93" s="35" t="str">
        <f>VLOOKUP(A93, '1_문헌특성'!C:AQ, 33, 0)</f>
        <v>개별 운동</v>
      </c>
      <c r="L93" s="17" t="s">
        <v>272</v>
      </c>
      <c r="M93" s="17" t="s">
        <v>270</v>
      </c>
      <c r="N93" s="17" t="s">
        <v>269</v>
      </c>
      <c r="P93" s="16" t="str">
        <f>VLOOKUP(A93,'1_문헌특성'!C:AQ,40,0)</f>
        <v>중재직후 4주</v>
      </c>
      <c r="Q93" s="17">
        <v>0</v>
      </c>
      <c r="R93" s="17">
        <v>26</v>
      </c>
      <c r="S93" s="15">
        <v>67.8</v>
      </c>
      <c r="T93" s="15">
        <v>6.9</v>
      </c>
      <c r="U93" s="17">
        <v>9</v>
      </c>
      <c r="V93" s="15">
        <v>67.900000000000006</v>
      </c>
      <c r="W93" s="15">
        <v>7.8</v>
      </c>
      <c r="AB93" s="12">
        <v>0.92620000000000002</v>
      </c>
    </row>
    <row r="94" spans="1:29" x14ac:dyDescent="0.3">
      <c r="A94" s="72">
        <v>231</v>
      </c>
      <c r="B94" s="34" t="str">
        <f>VLOOKUP(A94,'1_문헌특성'!C:AQ,2,0)</f>
        <v>Druzbicki (2013)</v>
      </c>
      <c r="C94" s="34" t="str">
        <f>VLOOKUP(A94,'1_문헌특성'!C:AQ,3,0)</f>
        <v>RCT</v>
      </c>
      <c r="D94" s="35" t="str">
        <f>VLOOKUP(A94, '1_문헌특성'!C:AQ, 8, 0)</f>
        <v>1.뇌성마비</v>
      </c>
      <c r="E94" s="34" t="str">
        <f>VLOOKUP(A94, '1_문헌특성'!C:AQ, 9, 0)</f>
        <v>소아(6세~13세)</v>
      </c>
      <c r="F94" s="35" t="str">
        <f>VLOOKUP(A94, '1_문헌특성'!C:AQ, 27, 0)</f>
        <v>robotic-assisted treadmill therapy(active orthosis)</v>
      </c>
      <c r="G94" s="35">
        <f>VLOOKUP(A94, '1_문헌특성'!C:AQ, 28, 0)</f>
        <v>1</v>
      </c>
      <c r="H94" s="35">
        <f>VLOOKUP(A94, '1_문헌특성'!C:AQ, 29, 0)</f>
        <v>1</v>
      </c>
      <c r="I94" s="35" t="str">
        <f>VLOOKUP(A94, '1_문헌특성'!C:AQ, 30, 0)</f>
        <v>Lokomat</v>
      </c>
      <c r="J94" s="35" t="str">
        <f>VLOOKUP(A94, '1_문헌특성'!C:AQ, 33, 0)</f>
        <v>개별 운동</v>
      </c>
      <c r="L94" s="17" t="s">
        <v>272</v>
      </c>
      <c r="M94" s="17" t="s">
        <v>271</v>
      </c>
      <c r="N94" s="17" t="s">
        <v>269</v>
      </c>
      <c r="P94" s="16" t="str">
        <f>VLOOKUP(A94,'1_문헌특성'!C:AQ,40,0)</f>
        <v>중재직후 4주</v>
      </c>
      <c r="Q94" s="17">
        <v>0</v>
      </c>
      <c r="R94" s="17">
        <v>26</v>
      </c>
      <c r="S94" s="15">
        <v>68.3</v>
      </c>
      <c r="T94" s="15">
        <v>6.6</v>
      </c>
      <c r="U94" s="17">
        <v>9</v>
      </c>
      <c r="V94" s="15">
        <v>65.099999999999994</v>
      </c>
      <c r="W94" s="15">
        <v>7.1</v>
      </c>
      <c r="AB94" s="12">
        <v>0.25469999999999998</v>
      </c>
    </row>
    <row r="95" spans="1:29" x14ac:dyDescent="0.3">
      <c r="A95" s="72">
        <v>231</v>
      </c>
      <c r="B95" s="34" t="str">
        <f>VLOOKUP(A95,'1_문헌특성'!C:AQ,2,0)</f>
        <v>Druzbicki (2013)</v>
      </c>
      <c r="C95" s="34" t="str">
        <f>VLOOKUP(A95,'1_문헌특성'!C:AQ,3,0)</f>
        <v>RCT</v>
      </c>
      <c r="D95" s="35" t="str">
        <f>VLOOKUP(A95, '1_문헌특성'!C:AQ, 8, 0)</f>
        <v>1.뇌성마비</v>
      </c>
      <c r="E95" s="34" t="str">
        <f>VLOOKUP(A95, '1_문헌특성'!C:AQ, 9, 0)</f>
        <v>소아(6세~13세)</v>
      </c>
      <c r="F95" s="35" t="str">
        <f>VLOOKUP(A95, '1_문헌특성'!C:AQ, 27, 0)</f>
        <v>robotic-assisted treadmill therapy(active orthosis)</v>
      </c>
      <c r="G95" s="35">
        <f>VLOOKUP(A95, '1_문헌특성'!C:AQ, 28, 0)</f>
        <v>1</v>
      </c>
      <c r="H95" s="35">
        <f>VLOOKUP(A95, '1_문헌특성'!C:AQ, 29, 0)</f>
        <v>1</v>
      </c>
      <c r="I95" s="35" t="str">
        <f>VLOOKUP(A95, '1_문헌특성'!C:AQ, 30, 0)</f>
        <v>Lokomat</v>
      </c>
      <c r="J95" s="35" t="str">
        <f>VLOOKUP(A95, '1_문헌특성'!C:AQ, 33, 0)</f>
        <v>개별 운동</v>
      </c>
      <c r="L95" s="17" t="s">
        <v>272</v>
      </c>
      <c r="M95" s="17" t="s">
        <v>273</v>
      </c>
      <c r="N95" s="17" t="s">
        <v>79</v>
      </c>
      <c r="P95" s="16" t="str">
        <f>VLOOKUP(A95,'1_문헌특성'!C:AQ,40,0)</f>
        <v>중재직후 4주</v>
      </c>
      <c r="Q95" s="17">
        <v>0</v>
      </c>
      <c r="R95" s="17">
        <v>26</v>
      </c>
      <c r="S95" s="15">
        <v>0.26</v>
      </c>
      <c r="T95" s="15">
        <v>7.0000000000000007E-2</v>
      </c>
      <c r="U95" s="17">
        <v>9</v>
      </c>
      <c r="V95" s="15">
        <v>0.28000000000000003</v>
      </c>
      <c r="W95" s="15">
        <v>0.09</v>
      </c>
      <c r="AB95" s="12">
        <v>0.59050000000000002</v>
      </c>
    </row>
    <row r="96" spans="1:29" x14ac:dyDescent="0.3">
      <c r="A96" s="72">
        <v>231</v>
      </c>
      <c r="B96" s="34" t="str">
        <f>VLOOKUP(A96,'1_문헌특성'!C:AQ,2,0)</f>
        <v>Druzbicki (2013)</v>
      </c>
      <c r="C96" s="34" t="str">
        <f>VLOOKUP(A96,'1_문헌특성'!C:AQ,3,0)</f>
        <v>RCT</v>
      </c>
      <c r="D96" s="35" t="str">
        <f>VLOOKUP(A96, '1_문헌특성'!C:AQ, 8, 0)</f>
        <v>1.뇌성마비</v>
      </c>
      <c r="E96" s="34" t="str">
        <f>VLOOKUP(A96, '1_문헌특성'!C:AQ, 9, 0)</f>
        <v>소아(6세~13세)</v>
      </c>
      <c r="F96" s="35" t="str">
        <f>VLOOKUP(A96, '1_문헌특성'!C:AQ, 27, 0)</f>
        <v>robotic-assisted treadmill therapy(active orthosis)</v>
      </c>
      <c r="G96" s="35">
        <f>VLOOKUP(A96, '1_문헌특성'!C:AQ, 28, 0)</f>
        <v>1</v>
      </c>
      <c r="H96" s="35">
        <f>VLOOKUP(A96, '1_문헌특성'!C:AQ, 29, 0)</f>
        <v>1</v>
      </c>
      <c r="I96" s="35" t="str">
        <f>VLOOKUP(A96, '1_문헌특성'!C:AQ, 30, 0)</f>
        <v>Lokomat</v>
      </c>
      <c r="J96" s="35" t="str">
        <f>VLOOKUP(A96, '1_문헌특성'!C:AQ, 33, 0)</f>
        <v>개별 운동</v>
      </c>
      <c r="L96" s="17" t="s">
        <v>272</v>
      </c>
      <c r="M96" s="17" t="s">
        <v>274</v>
      </c>
      <c r="N96" s="17" t="s">
        <v>79</v>
      </c>
      <c r="P96" s="16" t="str">
        <f>VLOOKUP(A96,'1_문헌특성'!C:AQ,40,0)</f>
        <v>중재직후 4주</v>
      </c>
      <c r="Q96" s="17">
        <v>0</v>
      </c>
      <c r="R96" s="17">
        <v>26</v>
      </c>
      <c r="S96" s="15">
        <v>0.28000000000000003</v>
      </c>
      <c r="T96" s="15">
        <v>0.09</v>
      </c>
      <c r="U96" s="17">
        <v>9</v>
      </c>
      <c r="V96" s="15">
        <v>0.27</v>
      </c>
      <c r="W96" s="15">
        <v>0.11</v>
      </c>
      <c r="AB96" s="12">
        <v>0.98519999999999996</v>
      </c>
    </row>
    <row r="97" spans="1:28" x14ac:dyDescent="0.3">
      <c r="A97" s="72">
        <v>231</v>
      </c>
      <c r="B97" s="34" t="str">
        <f>VLOOKUP(A97,'1_문헌특성'!C:AQ,2,0)</f>
        <v>Druzbicki (2013)</v>
      </c>
      <c r="C97" s="34" t="str">
        <f>VLOOKUP(A97,'1_문헌특성'!C:AQ,3,0)</f>
        <v>RCT</v>
      </c>
      <c r="D97" s="35" t="str">
        <f>VLOOKUP(A97, '1_문헌특성'!C:AQ, 8, 0)</f>
        <v>1.뇌성마비</v>
      </c>
      <c r="E97" s="34" t="str">
        <f>VLOOKUP(A97, '1_문헌특성'!C:AQ, 9, 0)</f>
        <v>소아(6세~13세)</v>
      </c>
      <c r="F97" s="35" t="str">
        <f>VLOOKUP(A97, '1_문헌특성'!C:AQ, 27, 0)</f>
        <v>robotic-assisted treadmill therapy(active orthosis)</v>
      </c>
      <c r="G97" s="35">
        <f>VLOOKUP(A97, '1_문헌특성'!C:AQ, 28, 0)</f>
        <v>1</v>
      </c>
      <c r="H97" s="35">
        <f>VLOOKUP(A97, '1_문헌특성'!C:AQ, 29, 0)</f>
        <v>1</v>
      </c>
      <c r="I97" s="35" t="str">
        <f>VLOOKUP(A97, '1_문헌특성'!C:AQ, 30, 0)</f>
        <v>Lokomat</v>
      </c>
      <c r="J97" s="35" t="str">
        <f>VLOOKUP(A97, '1_문헌특성'!C:AQ, 33, 0)</f>
        <v>개별 운동</v>
      </c>
      <c r="L97" s="17" t="s">
        <v>272</v>
      </c>
      <c r="M97" s="17" t="s">
        <v>214</v>
      </c>
      <c r="N97" s="17" t="s">
        <v>79</v>
      </c>
      <c r="P97" s="16" t="str">
        <f>VLOOKUP(A97,'1_문헌특성'!C:AQ,40,0)</f>
        <v>중재직후 4주</v>
      </c>
      <c r="Q97" s="17">
        <v>0</v>
      </c>
      <c r="R97" s="17">
        <v>26</v>
      </c>
      <c r="S97" s="15">
        <v>0.19</v>
      </c>
      <c r="T97" s="15">
        <v>0.04</v>
      </c>
      <c r="U97" s="17">
        <v>9</v>
      </c>
      <c r="V97" s="15">
        <v>0.18</v>
      </c>
      <c r="W97" s="15">
        <v>0.04</v>
      </c>
      <c r="AB97" s="12">
        <v>0.80959999999999999</v>
      </c>
    </row>
    <row r="98" spans="1:28" x14ac:dyDescent="0.3">
      <c r="A98" s="72">
        <v>231</v>
      </c>
      <c r="B98" s="34" t="str">
        <f>VLOOKUP(A98,'1_문헌특성'!C:AQ,2,0)</f>
        <v>Druzbicki (2013)</v>
      </c>
      <c r="C98" s="34" t="str">
        <f>VLOOKUP(A98,'1_문헌특성'!C:AQ,3,0)</f>
        <v>RCT</v>
      </c>
      <c r="D98" s="35" t="str">
        <f>VLOOKUP(A98, '1_문헌특성'!C:AQ, 8, 0)</f>
        <v>1.뇌성마비</v>
      </c>
      <c r="E98" s="34" t="str">
        <f>VLOOKUP(A98, '1_문헌특성'!C:AQ, 9, 0)</f>
        <v>소아(6세~13세)</v>
      </c>
      <c r="F98" s="35" t="str">
        <f>VLOOKUP(A98, '1_문헌특성'!C:AQ, 27, 0)</f>
        <v>robotic-assisted treadmill therapy(active orthosis)</v>
      </c>
      <c r="G98" s="35">
        <f>VLOOKUP(A98, '1_문헌특성'!C:AQ, 28, 0)</f>
        <v>1</v>
      </c>
      <c r="H98" s="35">
        <f>VLOOKUP(A98, '1_문헌특성'!C:AQ, 29, 0)</f>
        <v>1</v>
      </c>
      <c r="I98" s="35" t="str">
        <f>VLOOKUP(A98, '1_문헌특성'!C:AQ, 30, 0)</f>
        <v>Lokomat</v>
      </c>
      <c r="J98" s="35" t="str">
        <f>VLOOKUP(A98, '1_문헌특성'!C:AQ, 33, 0)</f>
        <v>개별 운동</v>
      </c>
      <c r="L98" s="17" t="s">
        <v>272</v>
      </c>
      <c r="M98" s="17" t="s">
        <v>275</v>
      </c>
      <c r="P98" s="16" t="str">
        <f>VLOOKUP(A98,'1_문헌특성'!C:AQ,40,0)</f>
        <v>중재직후 4주</v>
      </c>
      <c r="Q98" s="17">
        <v>0</v>
      </c>
      <c r="R98" s="17">
        <v>26</v>
      </c>
      <c r="S98" s="15">
        <v>18.100000000000001</v>
      </c>
      <c r="T98" s="15">
        <v>7.3</v>
      </c>
      <c r="U98" s="17">
        <v>9</v>
      </c>
      <c r="V98" s="15">
        <v>16.3</v>
      </c>
      <c r="W98" s="15">
        <v>8.1999999999999993</v>
      </c>
      <c r="AB98" s="12">
        <v>0.49180000000000001</v>
      </c>
    </row>
    <row r="99" spans="1:28" x14ac:dyDescent="0.3">
      <c r="A99" s="72">
        <v>231</v>
      </c>
      <c r="B99" s="34" t="str">
        <f>VLOOKUP(A99,'1_문헌특성'!C:AQ,2,0)</f>
        <v>Druzbicki (2013)</v>
      </c>
      <c r="C99" s="34" t="str">
        <f>VLOOKUP(A99,'1_문헌특성'!C:AQ,3,0)</f>
        <v>RCT</v>
      </c>
      <c r="D99" s="35" t="str">
        <f>VLOOKUP(A99, '1_문헌특성'!C:AQ, 8, 0)</f>
        <v>1.뇌성마비</v>
      </c>
      <c r="E99" s="34" t="str">
        <f>VLOOKUP(A99, '1_문헌특성'!C:AQ, 9, 0)</f>
        <v>소아(6세~13세)</v>
      </c>
      <c r="F99" s="35" t="str">
        <f>VLOOKUP(A99, '1_문헌특성'!C:AQ, 27, 0)</f>
        <v>robotic-assisted treadmill therapy(active orthosis)</v>
      </c>
      <c r="G99" s="35">
        <f>VLOOKUP(A99, '1_문헌특성'!C:AQ, 28, 0)</f>
        <v>1</v>
      </c>
      <c r="H99" s="35">
        <f>VLOOKUP(A99, '1_문헌특성'!C:AQ, 29, 0)</f>
        <v>1</v>
      </c>
      <c r="I99" s="35" t="str">
        <f>VLOOKUP(A99, '1_문헌특성'!C:AQ, 30, 0)</f>
        <v>Lokomat</v>
      </c>
      <c r="J99" s="35" t="str">
        <f>VLOOKUP(A99, '1_문헌특성'!C:AQ, 33, 0)</f>
        <v>개별 운동</v>
      </c>
      <c r="L99" s="17" t="s">
        <v>272</v>
      </c>
      <c r="M99" s="17" t="s">
        <v>268</v>
      </c>
      <c r="N99" s="17" t="s">
        <v>210</v>
      </c>
      <c r="P99" s="16" t="str">
        <f>VLOOKUP(A99,'1_문헌특성'!C:AQ,40,0)</f>
        <v>중재직후 4주</v>
      </c>
      <c r="Q99" s="17">
        <v>0</v>
      </c>
      <c r="R99" s="17">
        <v>26</v>
      </c>
      <c r="S99" s="15">
        <v>0.34</v>
      </c>
      <c r="T99" s="15">
        <v>0.14000000000000001</v>
      </c>
      <c r="U99" s="17">
        <v>9</v>
      </c>
      <c r="V99" s="15">
        <v>0.35</v>
      </c>
      <c r="W99" s="15">
        <v>0.14000000000000001</v>
      </c>
      <c r="AB99" s="12">
        <v>0.80959999999999999</v>
      </c>
    </row>
    <row r="100" spans="1:28" x14ac:dyDescent="0.3">
      <c r="A100" s="72">
        <v>231</v>
      </c>
      <c r="B100" s="34" t="str">
        <f>VLOOKUP(A100,'1_문헌특성'!C:AQ,2,0)</f>
        <v>Druzbicki (2013)</v>
      </c>
      <c r="C100" s="34" t="str">
        <f>VLOOKUP(A100,'1_문헌특성'!C:AQ,3,0)</f>
        <v>RCT</v>
      </c>
      <c r="D100" s="35" t="str">
        <f>VLOOKUP(A100, '1_문헌특성'!C:AQ, 8, 0)</f>
        <v>1.뇌성마비</v>
      </c>
      <c r="E100" s="34" t="str">
        <f>VLOOKUP(A100, '1_문헌특성'!C:AQ, 9, 0)</f>
        <v>소아(6세~13세)</v>
      </c>
      <c r="F100" s="35" t="str">
        <f>VLOOKUP(A100, '1_문헌특성'!C:AQ, 27, 0)</f>
        <v>robotic-assisted treadmill therapy(active orthosis)</v>
      </c>
      <c r="G100" s="35">
        <f>VLOOKUP(A100, '1_문헌특성'!C:AQ, 28, 0)</f>
        <v>1</v>
      </c>
      <c r="H100" s="35">
        <f>VLOOKUP(A100, '1_문헌특성'!C:AQ, 29, 0)</f>
        <v>1</v>
      </c>
      <c r="I100" s="35" t="str">
        <f>VLOOKUP(A100, '1_문헌특성'!C:AQ, 30, 0)</f>
        <v>Lokomat</v>
      </c>
      <c r="J100" s="35" t="str">
        <f>VLOOKUP(A100, '1_문헌특성'!C:AQ, 33, 0)</f>
        <v>개별 운동</v>
      </c>
      <c r="L100" s="17" t="s">
        <v>272</v>
      </c>
      <c r="M100" s="17" t="s">
        <v>270</v>
      </c>
      <c r="N100" s="17" t="s">
        <v>269</v>
      </c>
      <c r="P100" s="16" t="str">
        <f>VLOOKUP(A100,'1_문헌특성'!C:AQ,40,0)</f>
        <v>중재직후 4주</v>
      </c>
      <c r="Q100" s="17" t="s">
        <v>267</v>
      </c>
      <c r="R100" s="17">
        <v>26</v>
      </c>
      <c r="S100" s="15">
        <v>67.900000000000006</v>
      </c>
      <c r="T100" s="15">
        <v>6.6</v>
      </c>
      <c r="U100" s="17">
        <v>9</v>
      </c>
      <c r="V100" s="15">
        <v>68.2</v>
      </c>
      <c r="W100" s="15">
        <v>7.9</v>
      </c>
      <c r="X100" s="12">
        <v>0.2</v>
      </c>
      <c r="Y100" s="12">
        <v>4</v>
      </c>
      <c r="Z100" s="12">
        <v>0.3</v>
      </c>
      <c r="AA100" s="12">
        <v>3.8</v>
      </c>
      <c r="AB100" s="12">
        <v>0.86760000000000004</v>
      </c>
    </row>
    <row r="101" spans="1:28" x14ac:dyDescent="0.3">
      <c r="A101" s="72">
        <v>231</v>
      </c>
      <c r="B101" s="34" t="str">
        <f>VLOOKUP(A101,'1_문헌특성'!C:AQ,2,0)</f>
        <v>Druzbicki (2013)</v>
      </c>
      <c r="C101" s="34" t="str">
        <f>VLOOKUP(A101,'1_문헌특성'!C:AQ,3,0)</f>
        <v>RCT</v>
      </c>
      <c r="D101" s="35" t="str">
        <f>VLOOKUP(A101, '1_문헌특성'!C:AQ, 8, 0)</f>
        <v>1.뇌성마비</v>
      </c>
      <c r="E101" s="34" t="str">
        <f>VLOOKUP(A101, '1_문헌특성'!C:AQ, 9, 0)</f>
        <v>소아(6세~13세)</v>
      </c>
      <c r="F101" s="35" t="str">
        <f>VLOOKUP(A101, '1_문헌특성'!C:AQ, 27, 0)</f>
        <v>robotic-assisted treadmill therapy(active orthosis)</v>
      </c>
      <c r="G101" s="35">
        <f>VLOOKUP(A101, '1_문헌특성'!C:AQ, 28, 0)</f>
        <v>1</v>
      </c>
      <c r="H101" s="35">
        <f>VLOOKUP(A101, '1_문헌특성'!C:AQ, 29, 0)</f>
        <v>1</v>
      </c>
      <c r="I101" s="35" t="str">
        <f>VLOOKUP(A101, '1_문헌특성'!C:AQ, 30, 0)</f>
        <v>Lokomat</v>
      </c>
      <c r="J101" s="35" t="str">
        <f>VLOOKUP(A101, '1_문헌특성'!C:AQ, 33, 0)</f>
        <v>개별 운동</v>
      </c>
      <c r="L101" s="17" t="s">
        <v>272</v>
      </c>
      <c r="M101" s="17" t="s">
        <v>271</v>
      </c>
      <c r="N101" s="17" t="s">
        <v>269</v>
      </c>
      <c r="P101" s="16" t="str">
        <f>VLOOKUP(A101,'1_문헌특성'!C:AQ,40,0)</f>
        <v>중재직후 4주</v>
      </c>
      <c r="Q101" s="17" t="s">
        <v>267</v>
      </c>
      <c r="R101" s="17">
        <v>26</v>
      </c>
      <c r="S101" s="15">
        <v>68.5</v>
      </c>
      <c r="T101" s="15">
        <v>7.4</v>
      </c>
      <c r="U101" s="17">
        <v>9</v>
      </c>
      <c r="V101" s="15">
        <v>66.8</v>
      </c>
      <c r="W101" s="15">
        <v>7.1</v>
      </c>
      <c r="X101" s="12">
        <v>0.2</v>
      </c>
      <c r="Y101" s="12">
        <v>4.7</v>
      </c>
      <c r="Z101" s="12">
        <v>1.7</v>
      </c>
      <c r="AA101" s="12">
        <v>3.5</v>
      </c>
      <c r="AB101" s="12">
        <v>0.51570000000000005</v>
      </c>
    </row>
    <row r="102" spans="1:28" x14ac:dyDescent="0.3">
      <c r="A102" s="72">
        <v>231</v>
      </c>
      <c r="B102" s="34" t="str">
        <f>VLOOKUP(A102,'1_문헌특성'!C:AQ,2,0)</f>
        <v>Druzbicki (2013)</v>
      </c>
      <c r="C102" s="34" t="str">
        <f>VLOOKUP(A102,'1_문헌특성'!C:AQ,3,0)</f>
        <v>RCT</v>
      </c>
      <c r="D102" s="35" t="str">
        <f>VLOOKUP(A102, '1_문헌특성'!C:AQ, 8, 0)</f>
        <v>1.뇌성마비</v>
      </c>
      <c r="E102" s="34" t="str">
        <f>VLOOKUP(A102, '1_문헌특성'!C:AQ, 9, 0)</f>
        <v>소아(6세~13세)</v>
      </c>
      <c r="F102" s="35" t="str">
        <f>VLOOKUP(A102, '1_문헌특성'!C:AQ, 27, 0)</f>
        <v>robotic-assisted treadmill therapy(active orthosis)</v>
      </c>
      <c r="G102" s="35">
        <f>VLOOKUP(A102, '1_문헌특성'!C:AQ, 28, 0)</f>
        <v>1</v>
      </c>
      <c r="H102" s="35">
        <f>VLOOKUP(A102, '1_문헌특성'!C:AQ, 29, 0)</f>
        <v>1</v>
      </c>
      <c r="I102" s="35" t="str">
        <f>VLOOKUP(A102, '1_문헌특성'!C:AQ, 30, 0)</f>
        <v>Lokomat</v>
      </c>
      <c r="J102" s="35" t="str">
        <f>VLOOKUP(A102, '1_문헌특성'!C:AQ, 33, 0)</f>
        <v>개별 운동</v>
      </c>
      <c r="L102" s="17" t="s">
        <v>272</v>
      </c>
      <c r="M102" s="17" t="s">
        <v>273</v>
      </c>
      <c r="N102" s="17" t="s">
        <v>79</v>
      </c>
      <c r="P102" s="16" t="str">
        <f>VLOOKUP(A102,'1_문헌특성'!C:AQ,40,0)</f>
        <v>중재직후 4주</v>
      </c>
      <c r="Q102" s="17" t="s">
        <v>267</v>
      </c>
      <c r="R102" s="17">
        <v>26</v>
      </c>
      <c r="S102" s="15">
        <v>0.27</v>
      </c>
      <c r="T102" s="15">
        <v>0.09</v>
      </c>
      <c r="U102" s="17">
        <v>9</v>
      </c>
      <c r="V102" s="15">
        <v>0.28000000000000003</v>
      </c>
      <c r="W102" s="15">
        <v>0.1</v>
      </c>
      <c r="X102" s="12">
        <v>0.01</v>
      </c>
      <c r="Y102" s="12">
        <v>0.08</v>
      </c>
      <c r="Z102" s="12">
        <v>0</v>
      </c>
      <c r="AA102" s="12">
        <v>0.11</v>
      </c>
      <c r="AB102" s="12">
        <v>0.51570000000000005</v>
      </c>
    </row>
    <row r="103" spans="1:28" x14ac:dyDescent="0.3">
      <c r="A103" s="72">
        <v>231</v>
      </c>
      <c r="B103" s="34" t="str">
        <f>VLOOKUP(A103,'1_문헌특성'!C:AQ,2,0)</f>
        <v>Druzbicki (2013)</v>
      </c>
      <c r="C103" s="34" t="str">
        <f>VLOOKUP(A103,'1_문헌특성'!C:AQ,3,0)</f>
        <v>RCT</v>
      </c>
      <c r="D103" s="35" t="str">
        <f>VLOOKUP(A103, '1_문헌특성'!C:AQ, 8, 0)</f>
        <v>1.뇌성마비</v>
      </c>
      <c r="E103" s="34" t="str">
        <f>VLOOKUP(A103, '1_문헌특성'!C:AQ, 9, 0)</f>
        <v>소아(6세~13세)</v>
      </c>
      <c r="F103" s="35" t="str">
        <f>VLOOKUP(A103, '1_문헌특성'!C:AQ, 27, 0)</f>
        <v>robotic-assisted treadmill therapy(active orthosis)</v>
      </c>
      <c r="G103" s="35">
        <f>VLOOKUP(A103, '1_문헌특성'!C:AQ, 28, 0)</f>
        <v>1</v>
      </c>
      <c r="H103" s="35">
        <f>VLOOKUP(A103, '1_문헌특성'!C:AQ, 29, 0)</f>
        <v>1</v>
      </c>
      <c r="I103" s="35" t="str">
        <f>VLOOKUP(A103, '1_문헌특성'!C:AQ, 30, 0)</f>
        <v>Lokomat</v>
      </c>
      <c r="J103" s="35" t="str">
        <f>VLOOKUP(A103, '1_문헌특성'!C:AQ, 33, 0)</f>
        <v>개별 운동</v>
      </c>
      <c r="L103" s="17" t="s">
        <v>272</v>
      </c>
      <c r="M103" s="17" t="s">
        <v>274</v>
      </c>
      <c r="N103" s="17" t="s">
        <v>79</v>
      </c>
      <c r="P103" s="16" t="str">
        <f>VLOOKUP(A103,'1_문헌특성'!C:AQ,40,0)</f>
        <v>중재직후 4주</v>
      </c>
      <c r="Q103" s="17" t="s">
        <v>267</v>
      </c>
      <c r="R103" s="17">
        <v>26</v>
      </c>
      <c r="S103" s="15">
        <v>0.28999999999999998</v>
      </c>
      <c r="T103" s="15">
        <v>0.1</v>
      </c>
      <c r="U103" s="17">
        <v>9</v>
      </c>
      <c r="V103" s="15">
        <v>0.28999999999999998</v>
      </c>
      <c r="W103" s="15">
        <v>0.11</v>
      </c>
      <c r="X103" s="12">
        <v>0.02</v>
      </c>
      <c r="Y103" s="12">
        <v>0.1</v>
      </c>
      <c r="Z103" s="12">
        <v>0.02</v>
      </c>
      <c r="AA103" s="12">
        <v>0.1</v>
      </c>
      <c r="AB103" s="12">
        <v>1</v>
      </c>
    </row>
    <row r="104" spans="1:28" x14ac:dyDescent="0.3">
      <c r="A104" s="72">
        <v>231</v>
      </c>
      <c r="B104" s="34" t="str">
        <f>VLOOKUP(A104,'1_문헌특성'!C:AQ,2,0)</f>
        <v>Druzbicki (2013)</v>
      </c>
      <c r="C104" s="34" t="str">
        <f>VLOOKUP(A104,'1_문헌특성'!C:AQ,3,0)</f>
        <v>RCT</v>
      </c>
      <c r="D104" s="35" t="str">
        <f>VLOOKUP(A104, '1_문헌특성'!C:AQ, 8, 0)</f>
        <v>1.뇌성마비</v>
      </c>
      <c r="E104" s="34" t="str">
        <f>VLOOKUP(A104, '1_문헌특성'!C:AQ, 9, 0)</f>
        <v>소아(6세~13세)</v>
      </c>
      <c r="F104" s="35" t="str">
        <f>VLOOKUP(A104, '1_문헌특성'!C:AQ, 27, 0)</f>
        <v>robotic-assisted treadmill therapy(active orthosis)</v>
      </c>
      <c r="G104" s="35">
        <f>VLOOKUP(A104, '1_문헌특성'!C:AQ, 28, 0)</f>
        <v>1</v>
      </c>
      <c r="H104" s="35">
        <f>VLOOKUP(A104, '1_문헌특성'!C:AQ, 29, 0)</f>
        <v>1</v>
      </c>
      <c r="I104" s="35" t="str">
        <f>VLOOKUP(A104, '1_문헌특성'!C:AQ, 30, 0)</f>
        <v>Lokomat</v>
      </c>
      <c r="J104" s="35" t="str">
        <f>VLOOKUP(A104, '1_문헌특성'!C:AQ, 33, 0)</f>
        <v>개별 운동</v>
      </c>
      <c r="L104" s="17" t="s">
        <v>272</v>
      </c>
      <c r="M104" s="17" t="s">
        <v>214</v>
      </c>
      <c r="N104" s="17" t="s">
        <v>79</v>
      </c>
      <c r="P104" s="16" t="str">
        <f>VLOOKUP(A104,'1_문헌특성'!C:AQ,40,0)</f>
        <v>중재직후 4주</v>
      </c>
      <c r="Q104" s="17" t="s">
        <v>267</v>
      </c>
      <c r="R104" s="17">
        <v>26</v>
      </c>
      <c r="S104" s="15">
        <v>0.18</v>
      </c>
      <c r="T104" s="15">
        <v>0.04</v>
      </c>
      <c r="U104" s="17">
        <v>9</v>
      </c>
      <c r="V104" s="15">
        <v>0.2</v>
      </c>
      <c r="W104" s="15">
        <v>0.03</v>
      </c>
      <c r="X104" s="12">
        <v>0</v>
      </c>
      <c r="Y104" s="12">
        <v>0.03</v>
      </c>
      <c r="Z104" s="12">
        <v>0.01</v>
      </c>
      <c r="AA104" s="12">
        <v>0.03</v>
      </c>
      <c r="AB104" s="12">
        <v>0.51570000000000005</v>
      </c>
    </row>
    <row r="105" spans="1:28" x14ac:dyDescent="0.3">
      <c r="A105" s="72">
        <v>231</v>
      </c>
      <c r="B105" s="34" t="str">
        <f>VLOOKUP(A105,'1_문헌특성'!C:AQ,2,0)</f>
        <v>Druzbicki (2013)</v>
      </c>
      <c r="C105" s="34" t="str">
        <f>VLOOKUP(A105,'1_문헌특성'!C:AQ,3,0)</f>
        <v>RCT</v>
      </c>
      <c r="D105" s="35" t="str">
        <f>VLOOKUP(A105, '1_문헌특성'!C:AQ, 8, 0)</f>
        <v>1.뇌성마비</v>
      </c>
      <c r="E105" s="34" t="str">
        <f>VLOOKUP(A105, '1_문헌특성'!C:AQ, 9, 0)</f>
        <v>소아(6세~13세)</v>
      </c>
      <c r="F105" s="35" t="str">
        <f>VLOOKUP(A105, '1_문헌특성'!C:AQ, 27, 0)</f>
        <v>robotic-assisted treadmill therapy(active orthosis)</v>
      </c>
      <c r="G105" s="35">
        <f>VLOOKUP(A105, '1_문헌특성'!C:AQ, 28, 0)</f>
        <v>1</v>
      </c>
      <c r="H105" s="35">
        <f>VLOOKUP(A105, '1_문헌특성'!C:AQ, 29, 0)</f>
        <v>1</v>
      </c>
      <c r="I105" s="35" t="str">
        <f>VLOOKUP(A105, '1_문헌특성'!C:AQ, 30, 0)</f>
        <v>Lokomat</v>
      </c>
      <c r="J105" s="35" t="str">
        <f>VLOOKUP(A105, '1_문헌특성'!C:AQ, 33, 0)</f>
        <v>개별 운동</v>
      </c>
      <c r="L105" s="17" t="s">
        <v>272</v>
      </c>
      <c r="M105" s="17" t="s">
        <v>275</v>
      </c>
      <c r="P105" s="16" t="str">
        <f>VLOOKUP(A105,'1_문헌특성'!C:AQ,40,0)</f>
        <v>중재직후 4주</v>
      </c>
      <c r="Q105" s="17" t="s">
        <v>267</v>
      </c>
      <c r="R105" s="17">
        <v>26</v>
      </c>
      <c r="S105" s="15">
        <v>18.8</v>
      </c>
      <c r="T105" s="15">
        <v>6.8</v>
      </c>
      <c r="U105" s="17">
        <v>9</v>
      </c>
      <c r="V105" s="15">
        <v>16.8</v>
      </c>
      <c r="W105" s="15">
        <v>7.7</v>
      </c>
      <c r="X105" s="12">
        <v>0.7</v>
      </c>
      <c r="Y105" s="12">
        <v>5.7</v>
      </c>
      <c r="Z105" s="12">
        <v>0.5</v>
      </c>
      <c r="AA105" s="12">
        <v>4.7</v>
      </c>
      <c r="AB105" s="12">
        <v>0.4239</v>
      </c>
    </row>
    <row r="106" spans="1:28" x14ac:dyDescent="0.3">
      <c r="A106" s="72">
        <v>231</v>
      </c>
      <c r="B106" s="34" t="str">
        <f>VLOOKUP(A106,'1_문헌특성'!C:AQ,2,0)</f>
        <v>Druzbicki (2013)</v>
      </c>
      <c r="C106" s="34" t="str">
        <f>VLOOKUP(A106,'1_문헌특성'!C:AQ,3,0)</f>
        <v>RCT</v>
      </c>
      <c r="D106" s="35" t="str">
        <f>VLOOKUP(A106, '1_문헌특성'!C:AQ, 8, 0)</f>
        <v>1.뇌성마비</v>
      </c>
      <c r="E106" s="34" t="str">
        <f>VLOOKUP(A106, '1_문헌특성'!C:AQ, 9, 0)</f>
        <v>소아(6세~13세)</v>
      </c>
      <c r="F106" s="35" t="str">
        <f>VLOOKUP(A106, '1_문헌특성'!C:AQ, 27, 0)</f>
        <v>robotic-assisted treadmill therapy(active orthosis)</v>
      </c>
      <c r="G106" s="35">
        <f>VLOOKUP(A106, '1_문헌특성'!C:AQ, 28, 0)</f>
        <v>1</v>
      </c>
      <c r="H106" s="35">
        <f>VLOOKUP(A106, '1_문헌특성'!C:AQ, 29, 0)</f>
        <v>1</v>
      </c>
      <c r="I106" s="35" t="str">
        <f>VLOOKUP(A106, '1_문헌특성'!C:AQ, 30, 0)</f>
        <v>Lokomat</v>
      </c>
      <c r="J106" s="35" t="str">
        <f>VLOOKUP(A106, '1_문헌특성'!C:AQ, 33, 0)</f>
        <v>개별 운동</v>
      </c>
      <c r="L106" s="17" t="s">
        <v>272</v>
      </c>
      <c r="M106" s="17" t="s">
        <v>268</v>
      </c>
      <c r="N106" s="17" t="s">
        <v>210</v>
      </c>
      <c r="P106" s="16" t="str">
        <f>VLOOKUP(A106,'1_문헌특성'!C:AQ,40,0)</f>
        <v>중재직후 4주</v>
      </c>
      <c r="Q106" s="17" t="s">
        <v>267</v>
      </c>
      <c r="R106" s="17">
        <v>26</v>
      </c>
      <c r="S106" s="15">
        <v>0.36</v>
      </c>
      <c r="T106" s="15">
        <v>0.18</v>
      </c>
      <c r="U106" s="17">
        <v>9</v>
      </c>
      <c r="V106" s="15">
        <v>0.39</v>
      </c>
      <c r="W106" s="15">
        <v>0.18</v>
      </c>
      <c r="X106" s="12">
        <v>0.02</v>
      </c>
      <c r="Y106" s="12">
        <v>0.12</v>
      </c>
      <c r="Z106" s="12">
        <v>0.04</v>
      </c>
      <c r="AA106" s="12">
        <v>0.11</v>
      </c>
      <c r="AB106" s="12">
        <v>0.72470000000000001</v>
      </c>
    </row>
    <row r="107" spans="1:28" x14ac:dyDescent="0.3">
      <c r="A107" s="72">
        <v>231</v>
      </c>
      <c r="B107" s="34" t="str">
        <f>VLOOKUP(A107,'1_문헌특성'!C:AQ,2,0)</f>
        <v>Druzbicki (2013)</v>
      </c>
      <c r="C107" s="34" t="str">
        <f>VLOOKUP(A107,'1_문헌특성'!C:AQ,3,0)</f>
        <v>RCT</v>
      </c>
      <c r="D107" s="35" t="str">
        <f>VLOOKUP(A107, '1_문헌특성'!C:AQ, 8, 0)</f>
        <v>1.뇌성마비</v>
      </c>
      <c r="E107" s="34" t="str">
        <f>VLOOKUP(A107, '1_문헌특성'!C:AQ, 9, 0)</f>
        <v>소아(6세~13세)</v>
      </c>
      <c r="F107" s="35" t="str">
        <f>VLOOKUP(A107, '1_문헌특성'!C:AQ, 27, 0)</f>
        <v>robotic-assisted treadmill therapy(active orthosis)</v>
      </c>
      <c r="G107" s="35">
        <f>VLOOKUP(A107, '1_문헌특성'!C:AQ, 28, 0)</f>
        <v>1</v>
      </c>
      <c r="H107" s="35">
        <f>VLOOKUP(A107, '1_문헌특성'!C:AQ, 29, 0)</f>
        <v>1</v>
      </c>
      <c r="I107" s="35" t="str">
        <f>VLOOKUP(A107, '1_문헌특성'!C:AQ, 30, 0)</f>
        <v>Lokomat</v>
      </c>
      <c r="J107" s="35" t="str">
        <f>VLOOKUP(A107, '1_문헌특성'!C:AQ, 33, 0)</f>
        <v>개별 운동</v>
      </c>
      <c r="L107" s="17" t="s">
        <v>315</v>
      </c>
      <c r="M107" s="17" t="s">
        <v>276</v>
      </c>
      <c r="N107" s="17" t="s">
        <v>277</v>
      </c>
      <c r="P107" s="16" t="str">
        <f>VLOOKUP(A107,'1_문헌특성'!C:AQ,40,0)</f>
        <v>중재직후 4주</v>
      </c>
      <c r="Q107" s="17">
        <v>0</v>
      </c>
      <c r="R107" s="17">
        <v>26</v>
      </c>
      <c r="S107" s="15">
        <v>8.6</v>
      </c>
      <c r="T107" s="15">
        <v>2.8</v>
      </c>
      <c r="U107" s="17">
        <v>9</v>
      </c>
      <c r="V107" s="15">
        <v>8.6999999999999993</v>
      </c>
      <c r="W107" s="15">
        <v>1.4</v>
      </c>
      <c r="AB107" s="12">
        <v>0.95569999999999999</v>
      </c>
    </row>
    <row r="108" spans="1:28" x14ac:dyDescent="0.3">
      <c r="A108" s="72">
        <v>231</v>
      </c>
      <c r="B108" s="34" t="str">
        <f>VLOOKUP(A108,'1_문헌특성'!C:AQ,2,0)</f>
        <v>Druzbicki (2013)</v>
      </c>
      <c r="C108" s="34" t="str">
        <f>VLOOKUP(A108,'1_문헌특성'!C:AQ,3,0)</f>
        <v>RCT</v>
      </c>
      <c r="D108" s="35" t="str">
        <f>VLOOKUP(A108, '1_문헌특성'!C:AQ, 8, 0)</f>
        <v>1.뇌성마비</v>
      </c>
      <c r="E108" s="34" t="str">
        <f>VLOOKUP(A108, '1_문헌특성'!C:AQ, 9, 0)</f>
        <v>소아(6세~13세)</v>
      </c>
      <c r="F108" s="35" t="str">
        <f>VLOOKUP(A108, '1_문헌특성'!C:AQ, 27, 0)</f>
        <v>robotic-assisted treadmill therapy(active orthosis)</v>
      </c>
      <c r="G108" s="35">
        <f>VLOOKUP(A108, '1_문헌특성'!C:AQ, 28, 0)</f>
        <v>1</v>
      </c>
      <c r="H108" s="35">
        <f>VLOOKUP(A108, '1_문헌특성'!C:AQ, 29, 0)</f>
        <v>1</v>
      </c>
      <c r="I108" s="35" t="str">
        <f>VLOOKUP(A108, '1_문헌특성'!C:AQ, 30, 0)</f>
        <v>Lokomat</v>
      </c>
      <c r="J108" s="35" t="str">
        <f>VLOOKUP(A108, '1_문헌특성'!C:AQ, 33, 0)</f>
        <v>개별 운동</v>
      </c>
      <c r="L108" s="17" t="s">
        <v>315</v>
      </c>
      <c r="M108" s="17" t="s">
        <v>278</v>
      </c>
      <c r="N108" s="17" t="s">
        <v>277</v>
      </c>
      <c r="P108" s="16" t="str">
        <f>VLOOKUP(A108,'1_문헌특성'!C:AQ,40,0)</f>
        <v>중재직후 4주</v>
      </c>
      <c r="Q108" s="17">
        <v>0</v>
      </c>
      <c r="R108" s="17">
        <v>26</v>
      </c>
      <c r="S108" s="15">
        <v>8.8000000000000007</v>
      </c>
      <c r="T108" s="15">
        <v>3</v>
      </c>
      <c r="U108" s="17">
        <v>9</v>
      </c>
      <c r="V108" s="15">
        <v>8.4</v>
      </c>
      <c r="W108" s="15">
        <v>1.8</v>
      </c>
      <c r="AB108" s="12">
        <v>0.69699999999999995</v>
      </c>
    </row>
    <row r="109" spans="1:28" x14ac:dyDescent="0.3">
      <c r="A109" s="72">
        <v>231</v>
      </c>
      <c r="B109" s="34" t="str">
        <f>VLOOKUP(A109,'1_문헌특성'!C:AQ,2,0)</f>
        <v>Druzbicki (2013)</v>
      </c>
      <c r="C109" s="34" t="str">
        <f>VLOOKUP(A109,'1_문헌특성'!C:AQ,3,0)</f>
        <v>RCT</v>
      </c>
      <c r="D109" s="35" t="str">
        <f>VLOOKUP(A109, '1_문헌특성'!C:AQ, 8, 0)</f>
        <v>1.뇌성마비</v>
      </c>
      <c r="E109" s="34" t="str">
        <f>VLOOKUP(A109, '1_문헌특성'!C:AQ, 9, 0)</f>
        <v>소아(6세~13세)</v>
      </c>
      <c r="F109" s="35" t="str">
        <f>VLOOKUP(A109, '1_문헌특성'!C:AQ, 27, 0)</f>
        <v>robotic-assisted treadmill therapy(active orthosis)</v>
      </c>
      <c r="G109" s="35">
        <f>VLOOKUP(A109, '1_문헌특성'!C:AQ, 28, 0)</f>
        <v>1</v>
      </c>
      <c r="H109" s="35">
        <f>VLOOKUP(A109, '1_문헌특성'!C:AQ, 29, 0)</f>
        <v>1</v>
      </c>
      <c r="I109" s="35" t="str">
        <f>VLOOKUP(A109, '1_문헌특성'!C:AQ, 30, 0)</f>
        <v>Lokomat</v>
      </c>
      <c r="J109" s="35" t="str">
        <f>VLOOKUP(A109, '1_문헌특성'!C:AQ, 33, 0)</f>
        <v>개별 운동</v>
      </c>
      <c r="L109" s="17" t="s">
        <v>315</v>
      </c>
      <c r="M109" s="17" t="s">
        <v>279</v>
      </c>
      <c r="N109" s="17" t="s">
        <v>277</v>
      </c>
      <c r="P109" s="16" t="str">
        <f>VLOOKUP(A109,'1_문헌특성'!C:AQ,40,0)</f>
        <v>중재직후 4주</v>
      </c>
      <c r="Q109" s="17">
        <v>0</v>
      </c>
      <c r="R109" s="17">
        <v>26</v>
      </c>
      <c r="S109" s="15">
        <v>8.8000000000000007</v>
      </c>
      <c r="T109" s="15">
        <v>5.2</v>
      </c>
      <c r="U109" s="17">
        <v>9</v>
      </c>
      <c r="V109" s="15">
        <v>8.9</v>
      </c>
      <c r="W109" s="15">
        <v>4</v>
      </c>
      <c r="AB109" s="12">
        <v>0.89680000000000004</v>
      </c>
    </row>
    <row r="110" spans="1:28" x14ac:dyDescent="0.3">
      <c r="A110" s="72">
        <v>231</v>
      </c>
      <c r="B110" s="34" t="str">
        <f>VLOOKUP(A110,'1_문헌특성'!C:AQ,2,0)</f>
        <v>Druzbicki (2013)</v>
      </c>
      <c r="C110" s="34" t="str">
        <f>VLOOKUP(A110,'1_문헌특성'!C:AQ,3,0)</f>
        <v>RCT</v>
      </c>
      <c r="D110" s="35" t="str">
        <f>VLOOKUP(A110, '1_문헌특성'!C:AQ, 8, 0)</f>
        <v>1.뇌성마비</v>
      </c>
      <c r="E110" s="34" t="str">
        <f>VLOOKUP(A110, '1_문헌특성'!C:AQ, 9, 0)</f>
        <v>소아(6세~13세)</v>
      </c>
      <c r="F110" s="35" t="str">
        <f>VLOOKUP(A110, '1_문헌특성'!C:AQ, 27, 0)</f>
        <v>robotic-assisted treadmill therapy(active orthosis)</v>
      </c>
      <c r="G110" s="35">
        <f>VLOOKUP(A110, '1_문헌특성'!C:AQ, 28, 0)</f>
        <v>1</v>
      </c>
      <c r="H110" s="35">
        <f>VLOOKUP(A110, '1_문헌특성'!C:AQ, 29, 0)</f>
        <v>1</v>
      </c>
      <c r="I110" s="35" t="str">
        <f>VLOOKUP(A110, '1_문헌특성'!C:AQ, 30, 0)</f>
        <v>Lokomat</v>
      </c>
      <c r="J110" s="35" t="str">
        <f>VLOOKUP(A110, '1_문헌특성'!C:AQ, 33, 0)</f>
        <v>개별 운동</v>
      </c>
      <c r="L110" s="17" t="s">
        <v>315</v>
      </c>
      <c r="M110" s="17" t="s">
        <v>280</v>
      </c>
      <c r="N110" s="17" t="s">
        <v>277</v>
      </c>
      <c r="P110" s="16" t="str">
        <f>VLOOKUP(A110,'1_문헌특성'!C:AQ,40,0)</f>
        <v>중재직후 4주</v>
      </c>
      <c r="Q110" s="17">
        <v>0</v>
      </c>
      <c r="R110" s="17">
        <v>26</v>
      </c>
      <c r="S110" s="15">
        <v>7.7</v>
      </c>
      <c r="T110" s="15">
        <v>2.8</v>
      </c>
      <c r="U110" s="17">
        <v>9</v>
      </c>
      <c r="V110" s="15">
        <v>7.5</v>
      </c>
      <c r="W110" s="15">
        <v>1.6</v>
      </c>
      <c r="AB110" s="12">
        <v>0.78100000000000003</v>
      </c>
    </row>
    <row r="111" spans="1:28" x14ac:dyDescent="0.3">
      <c r="A111" s="72">
        <v>231</v>
      </c>
      <c r="B111" s="34" t="str">
        <f>VLOOKUP(A111,'1_문헌특성'!C:AQ,2,0)</f>
        <v>Druzbicki (2013)</v>
      </c>
      <c r="C111" s="34" t="str">
        <f>VLOOKUP(A111,'1_문헌특성'!C:AQ,3,0)</f>
        <v>RCT</v>
      </c>
      <c r="D111" s="35" t="str">
        <f>VLOOKUP(A111, '1_문헌특성'!C:AQ, 8, 0)</f>
        <v>1.뇌성마비</v>
      </c>
      <c r="E111" s="34" t="str">
        <f>VLOOKUP(A111, '1_문헌특성'!C:AQ, 9, 0)</f>
        <v>소아(6세~13세)</v>
      </c>
      <c r="F111" s="35" t="str">
        <f>VLOOKUP(A111, '1_문헌특성'!C:AQ, 27, 0)</f>
        <v>robotic-assisted treadmill therapy(active orthosis)</v>
      </c>
      <c r="G111" s="35">
        <f>VLOOKUP(A111, '1_문헌특성'!C:AQ, 28, 0)</f>
        <v>1</v>
      </c>
      <c r="H111" s="35">
        <f>VLOOKUP(A111, '1_문헌특성'!C:AQ, 29, 0)</f>
        <v>1</v>
      </c>
      <c r="I111" s="35" t="str">
        <f>VLOOKUP(A111, '1_문헌특성'!C:AQ, 30, 0)</f>
        <v>Lokomat</v>
      </c>
      <c r="J111" s="35" t="str">
        <f>VLOOKUP(A111, '1_문헌특성'!C:AQ, 33, 0)</f>
        <v>개별 운동</v>
      </c>
      <c r="L111" s="17" t="s">
        <v>315</v>
      </c>
      <c r="M111" s="17" t="s">
        <v>281</v>
      </c>
      <c r="N111" s="17" t="s">
        <v>277</v>
      </c>
      <c r="P111" s="16" t="str">
        <f>VLOOKUP(A111,'1_문헌특성'!C:AQ,40,0)</f>
        <v>중재직후 4주</v>
      </c>
      <c r="Q111" s="17">
        <v>0</v>
      </c>
      <c r="R111" s="17">
        <v>26</v>
      </c>
      <c r="S111" s="15">
        <v>17</v>
      </c>
      <c r="T111" s="15">
        <v>7.7</v>
      </c>
      <c r="U111" s="17">
        <v>9</v>
      </c>
      <c r="V111" s="15">
        <v>15.3</v>
      </c>
      <c r="W111" s="15">
        <v>8.9</v>
      </c>
      <c r="AB111" s="12">
        <v>0.51570000000000005</v>
      </c>
    </row>
    <row r="112" spans="1:28" x14ac:dyDescent="0.3">
      <c r="A112" s="72">
        <v>231</v>
      </c>
      <c r="B112" s="34" t="str">
        <f>VLOOKUP(A112,'1_문헌특성'!C:AQ,2,0)</f>
        <v>Druzbicki (2013)</v>
      </c>
      <c r="C112" s="34" t="str">
        <f>VLOOKUP(A112,'1_문헌특성'!C:AQ,3,0)</f>
        <v>RCT</v>
      </c>
      <c r="D112" s="35" t="str">
        <f>VLOOKUP(A112, '1_문헌특성'!C:AQ, 8, 0)</f>
        <v>1.뇌성마비</v>
      </c>
      <c r="E112" s="34" t="str">
        <f>VLOOKUP(A112, '1_문헌특성'!C:AQ, 9, 0)</f>
        <v>소아(6세~13세)</v>
      </c>
      <c r="F112" s="35" t="str">
        <f>VLOOKUP(A112, '1_문헌특성'!C:AQ, 27, 0)</f>
        <v>robotic-assisted treadmill therapy(active orthosis)</v>
      </c>
      <c r="G112" s="35">
        <f>VLOOKUP(A112, '1_문헌특성'!C:AQ, 28, 0)</f>
        <v>1</v>
      </c>
      <c r="H112" s="35">
        <f>VLOOKUP(A112, '1_문헌특성'!C:AQ, 29, 0)</f>
        <v>1</v>
      </c>
      <c r="I112" s="35" t="str">
        <f>VLOOKUP(A112, '1_문헌특성'!C:AQ, 30, 0)</f>
        <v>Lokomat</v>
      </c>
      <c r="J112" s="35" t="str">
        <f>VLOOKUP(A112, '1_문헌특성'!C:AQ, 33, 0)</f>
        <v>개별 운동</v>
      </c>
      <c r="L112" s="17" t="s">
        <v>315</v>
      </c>
      <c r="M112" s="17" t="s">
        <v>282</v>
      </c>
      <c r="N112" s="17" t="s">
        <v>277</v>
      </c>
      <c r="P112" s="16" t="str">
        <f>VLOOKUP(A112,'1_문헌특성'!C:AQ,40,0)</f>
        <v>중재직후 4주</v>
      </c>
      <c r="Q112" s="17">
        <v>0</v>
      </c>
      <c r="R112" s="17">
        <v>26</v>
      </c>
      <c r="S112" s="15">
        <v>18.100000000000001</v>
      </c>
      <c r="T112" s="15">
        <v>6.3</v>
      </c>
      <c r="U112" s="17">
        <v>9</v>
      </c>
      <c r="V112" s="15">
        <v>18.5</v>
      </c>
      <c r="W112" s="15">
        <v>6.9</v>
      </c>
      <c r="AB112" s="12">
        <v>0.86760000000000004</v>
      </c>
    </row>
    <row r="113" spans="1:28" x14ac:dyDescent="0.3">
      <c r="A113" s="72">
        <v>231</v>
      </c>
      <c r="B113" s="34" t="str">
        <f>VLOOKUP(A113,'1_문헌특성'!C:AQ,2,0)</f>
        <v>Druzbicki (2013)</v>
      </c>
      <c r="C113" s="34" t="str">
        <f>VLOOKUP(A113,'1_문헌특성'!C:AQ,3,0)</f>
        <v>RCT</v>
      </c>
      <c r="D113" s="35" t="str">
        <f>VLOOKUP(A113, '1_문헌특성'!C:AQ, 8, 0)</f>
        <v>1.뇌성마비</v>
      </c>
      <c r="E113" s="34" t="str">
        <f>VLOOKUP(A113, '1_문헌특성'!C:AQ, 9, 0)</f>
        <v>소아(6세~13세)</v>
      </c>
      <c r="F113" s="35" t="str">
        <f>VLOOKUP(A113, '1_문헌특성'!C:AQ, 27, 0)</f>
        <v>robotic-assisted treadmill therapy(active orthosis)</v>
      </c>
      <c r="G113" s="35">
        <f>VLOOKUP(A113, '1_문헌특성'!C:AQ, 28, 0)</f>
        <v>1</v>
      </c>
      <c r="H113" s="35">
        <f>VLOOKUP(A113, '1_문헌특성'!C:AQ, 29, 0)</f>
        <v>1</v>
      </c>
      <c r="I113" s="35" t="str">
        <f>VLOOKUP(A113, '1_문헌특성'!C:AQ, 30, 0)</f>
        <v>Lokomat</v>
      </c>
      <c r="J113" s="35" t="str">
        <f>VLOOKUP(A113, '1_문헌특성'!C:AQ, 33, 0)</f>
        <v>개별 운동</v>
      </c>
      <c r="L113" s="17" t="s">
        <v>315</v>
      </c>
      <c r="M113" s="17" t="s">
        <v>276</v>
      </c>
      <c r="N113" s="17" t="s">
        <v>277</v>
      </c>
      <c r="P113" s="16" t="str">
        <f>VLOOKUP(A113,'1_문헌특성'!C:AQ,40,0)</f>
        <v>중재직후 4주</v>
      </c>
      <c r="Q113" s="17" t="s">
        <v>267</v>
      </c>
      <c r="R113" s="17">
        <v>26</v>
      </c>
      <c r="S113" s="15">
        <v>8.5</v>
      </c>
      <c r="T113" s="15">
        <v>2.9</v>
      </c>
      <c r="U113" s="17">
        <v>9</v>
      </c>
      <c r="V113" s="15">
        <v>8.4</v>
      </c>
      <c r="W113" s="15">
        <v>1.5</v>
      </c>
      <c r="X113" s="12" t="s">
        <v>291</v>
      </c>
      <c r="Y113" s="12">
        <v>3.2</v>
      </c>
      <c r="Z113" s="12" t="s">
        <v>294</v>
      </c>
      <c r="AA113" s="12">
        <v>1.5</v>
      </c>
      <c r="AB113" s="12">
        <v>0.72470000000000001</v>
      </c>
    </row>
    <row r="114" spans="1:28" x14ac:dyDescent="0.3">
      <c r="A114" s="72">
        <v>231</v>
      </c>
      <c r="B114" s="34" t="str">
        <f>VLOOKUP(A114,'1_문헌특성'!C:AQ,2,0)</f>
        <v>Druzbicki (2013)</v>
      </c>
      <c r="C114" s="34" t="str">
        <f>VLOOKUP(A114,'1_문헌특성'!C:AQ,3,0)</f>
        <v>RCT</v>
      </c>
      <c r="D114" s="35" t="str">
        <f>VLOOKUP(A114, '1_문헌특성'!C:AQ, 8, 0)</f>
        <v>1.뇌성마비</v>
      </c>
      <c r="E114" s="34" t="str">
        <f>VLOOKUP(A114, '1_문헌특성'!C:AQ, 9, 0)</f>
        <v>소아(6세~13세)</v>
      </c>
      <c r="F114" s="35" t="str">
        <f>VLOOKUP(A114, '1_문헌특성'!C:AQ, 27, 0)</f>
        <v>robotic-assisted treadmill therapy(active orthosis)</v>
      </c>
      <c r="G114" s="35">
        <f>VLOOKUP(A114, '1_문헌특성'!C:AQ, 28, 0)</f>
        <v>1</v>
      </c>
      <c r="H114" s="35">
        <f>VLOOKUP(A114, '1_문헌특성'!C:AQ, 29, 0)</f>
        <v>1</v>
      </c>
      <c r="I114" s="35" t="str">
        <f>VLOOKUP(A114, '1_문헌특성'!C:AQ, 30, 0)</f>
        <v>Lokomat</v>
      </c>
      <c r="J114" s="35" t="str">
        <f>VLOOKUP(A114, '1_문헌특성'!C:AQ, 33, 0)</f>
        <v>개별 운동</v>
      </c>
      <c r="L114" s="17" t="s">
        <v>315</v>
      </c>
      <c r="M114" s="17" t="s">
        <v>278</v>
      </c>
      <c r="N114" s="17" t="s">
        <v>277</v>
      </c>
      <c r="P114" s="16" t="str">
        <f>VLOOKUP(A114,'1_문헌특성'!C:AQ,40,0)</f>
        <v>중재직후 4주</v>
      </c>
      <c r="Q114" s="17" t="s">
        <v>267</v>
      </c>
      <c r="R114" s="17">
        <v>26</v>
      </c>
      <c r="S114" s="15">
        <v>8.3000000000000007</v>
      </c>
      <c r="T114" s="15">
        <v>3.8</v>
      </c>
      <c r="U114" s="17">
        <v>9</v>
      </c>
      <c r="V114" s="15">
        <v>8.6</v>
      </c>
      <c r="W114" s="15">
        <v>1.6</v>
      </c>
      <c r="X114" s="12" t="s">
        <v>292</v>
      </c>
      <c r="Y114" s="12">
        <v>4.3</v>
      </c>
      <c r="Z114" s="12">
        <v>0.2</v>
      </c>
      <c r="AA114" s="12">
        <v>2.5</v>
      </c>
      <c r="AB114" s="12">
        <v>0.27089999999999997</v>
      </c>
    </row>
    <row r="115" spans="1:28" x14ac:dyDescent="0.3">
      <c r="A115" s="72">
        <v>231</v>
      </c>
      <c r="B115" s="34" t="str">
        <f>VLOOKUP(A115,'1_문헌특성'!C:AQ,2,0)</f>
        <v>Druzbicki (2013)</v>
      </c>
      <c r="C115" s="34" t="str">
        <f>VLOOKUP(A115,'1_문헌특성'!C:AQ,3,0)</f>
        <v>RCT</v>
      </c>
      <c r="D115" s="35" t="str">
        <f>VLOOKUP(A115, '1_문헌특성'!C:AQ, 8, 0)</f>
        <v>1.뇌성마비</v>
      </c>
      <c r="E115" s="34" t="str">
        <f>VLOOKUP(A115, '1_문헌특성'!C:AQ, 9, 0)</f>
        <v>소아(6세~13세)</v>
      </c>
      <c r="F115" s="35" t="str">
        <f>VLOOKUP(A115, '1_문헌특성'!C:AQ, 27, 0)</f>
        <v>robotic-assisted treadmill therapy(active orthosis)</v>
      </c>
      <c r="G115" s="35">
        <f>VLOOKUP(A115, '1_문헌특성'!C:AQ, 28, 0)</f>
        <v>1</v>
      </c>
      <c r="H115" s="35">
        <f>VLOOKUP(A115, '1_문헌특성'!C:AQ, 29, 0)</f>
        <v>1</v>
      </c>
      <c r="I115" s="35" t="str">
        <f>VLOOKUP(A115, '1_문헌특성'!C:AQ, 30, 0)</f>
        <v>Lokomat</v>
      </c>
      <c r="J115" s="35" t="str">
        <f>VLOOKUP(A115, '1_문헌특성'!C:AQ, 33, 0)</f>
        <v>개별 운동</v>
      </c>
      <c r="L115" s="17" t="s">
        <v>315</v>
      </c>
      <c r="M115" s="17" t="s">
        <v>279</v>
      </c>
      <c r="N115" s="17" t="s">
        <v>277</v>
      </c>
      <c r="P115" s="16" t="str">
        <f>VLOOKUP(A115,'1_문헌특성'!C:AQ,40,0)</f>
        <v>중재직후 4주</v>
      </c>
      <c r="Q115" s="17" t="s">
        <v>267</v>
      </c>
      <c r="R115" s="17">
        <v>26</v>
      </c>
      <c r="S115" s="15">
        <v>13.8</v>
      </c>
      <c r="T115" s="15">
        <v>7.7</v>
      </c>
      <c r="U115" s="17">
        <v>9</v>
      </c>
      <c r="V115" s="15">
        <v>8.1999999999999993</v>
      </c>
      <c r="W115" s="15">
        <v>6.2</v>
      </c>
      <c r="X115" s="12">
        <v>4.9000000000000004</v>
      </c>
      <c r="Y115" s="12">
        <v>8.5</v>
      </c>
      <c r="Z115" s="12" t="s">
        <v>295</v>
      </c>
      <c r="AA115" s="12">
        <v>3</v>
      </c>
      <c r="AB115" s="12">
        <v>3.1199999999999999E-2</v>
      </c>
    </row>
    <row r="116" spans="1:28" x14ac:dyDescent="0.3">
      <c r="A116" s="72">
        <v>231</v>
      </c>
      <c r="B116" s="34" t="str">
        <f>VLOOKUP(A116,'1_문헌특성'!C:AQ,2,0)</f>
        <v>Druzbicki (2013)</v>
      </c>
      <c r="C116" s="34" t="str">
        <f>VLOOKUP(A116,'1_문헌특성'!C:AQ,3,0)</f>
        <v>RCT</v>
      </c>
      <c r="D116" s="35" t="str">
        <f>VLOOKUP(A116, '1_문헌특성'!C:AQ, 8, 0)</f>
        <v>1.뇌성마비</v>
      </c>
      <c r="E116" s="34" t="str">
        <f>VLOOKUP(A116, '1_문헌특성'!C:AQ, 9, 0)</f>
        <v>소아(6세~13세)</v>
      </c>
      <c r="F116" s="35" t="str">
        <f>VLOOKUP(A116, '1_문헌특성'!C:AQ, 27, 0)</f>
        <v>robotic-assisted treadmill therapy(active orthosis)</v>
      </c>
      <c r="G116" s="35">
        <f>VLOOKUP(A116, '1_문헌특성'!C:AQ, 28, 0)</f>
        <v>1</v>
      </c>
      <c r="H116" s="35">
        <f>VLOOKUP(A116, '1_문헌특성'!C:AQ, 29, 0)</f>
        <v>1</v>
      </c>
      <c r="I116" s="35" t="str">
        <f>VLOOKUP(A116, '1_문헌특성'!C:AQ, 30, 0)</f>
        <v>Lokomat</v>
      </c>
      <c r="J116" s="35" t="str">
        <f>VLOOKUP(A116, '1_문헌특성'!C:AQ, 33, 0)</f>
        <v>개별 운동</v>
      </c>
      <c r="L116" s="17" t="s">
        <v>315</v>
      </c>
      <c r="M116" s="17" t="s">
        <v>280</v>
      </c>
      <c r="N116" s="17" t="s">
        <v>277</v>
      </c>
      <c r="P116" s="16" t="str">
        <f>VLOOKUP(A116,'1_문헌특성'!C:AQ,40,0)</f>
        <v>중재직후 4주</v>
      </c>
      <c r="Q116" s="17" t="s">
        <v>267</v>
      </c>
      <c r="R116" s="17">
        <v>26</v>
      </c>
      <c r="S116" s="15">
        <v>8.5</v>
      </c>
      <c r="T116" s="15">
        <v>3.1</v>
      </c>
      <c r="U116" s="17">
        <v>9</v>
      </c>
      <c r="V116" s="15">
        <v>6.6</v>
      </c>
      <c r="W116" s="15">
        <v>2.1</v>
      </c>
      <c r="X116" s="12">
        <v>0.8</v>
      </c>
      <c r="Y116" s="12">
        <v>2.7</v>
      </c>
      <c r="Z116" s="12" t="s">
        <v>296</v>
      </c>
      <c r="AA116" s="12">
        <v>2</v>
      </c>
      <c r="AB116" s="12">
        <v>0.1186</v>
      </c>
    </row>
    <row r="117" spans="1:28" x14ac:dyDescent="0.3">
      <c r="A117" s="72">
        <v>231</v>
      </c>
      <c r="B117" s="34" t="str">
        <f>VLOOKUP(A117,'1_문헌특성'!C:AQ,2,0)</f>
        <v>Druzbicki (2013)</v>
      </c>
      <c r="C117" s="34" t="str">
        <f>VLOOKUP(A117,'1_문헌특성'!C:AQ,3,0)</f>
        <v>RCT</v>
      </c>
      <c r="D117" s="35" t="str">
        <f>VLOOKUP(A117, '1_문헌특성'!C:AQ, 8, 0)</f>
        <v>1.뇌성마비</v>
      </c>
      <c r="E117" s="34" t="str">
        <f>VLOOKUP(A117, '1_문헌특성'!C:AQ, 9, 0)</f>
        <v>소아(6세~13세)</v>
      </c>
      <c r="F117" s="35" t="str">
        <f>VLOOKUP(A117, '1_문헌특성'!C:AQ, 27, 0)</f>
        <v>robotic-assisted treadmill therapy(active orthosis)</v>
      </c>
      <c r="G117" s="35">
        <f>VLOOKUP(A117, '1_문헌특성'!C:AQ, 28, 0)</f>
        <v>1</v>
      </c>
      <c r="H117" s="35">
        <f>VLOOKUP(A117, '1_문헌특성'!C:AQ, 29, 0)</f>
        <v>1</v>
      </c>
      <c r="I117" s="35" t="str">
        <f>VLOOKUP(A117, '1_문헌특성'!C:AQ, 30, 0)</f>
        <v>Lokomat</v>
      </c>
      <c r="J117" s="35" t="str">
        <f>VLOOKUP(A117, '1_문헌특성'!C:AQ, 33, 0)</f>
        <v>개별 운동</v>
      </c>
      <c r="L117" s="17" t="s">
        <v>315</v>
      </c>
      <c r="M117" s="17" t="s">
        <v>281</v>
      </c>
      <c r="N117" s="17" t="s">
        <v>277</v>
      </c>
      <c r="P117" s="16" t="str">
        <f>VLOOKUP(A117,'1_문헌특성'!C:AQ,40,0)</f>
        <v>중재직후 4주</v>
      </c>
      <c r="Q117" s="17" t="s">
        <v>267</v>
      </c>
      <c r="R117" s="17">
        <v>26</v>
      </c>
      <c r="S117" s="15">
        <v>13.9</v>
      </c>
      <c r="T117" s="15">
        <v>8.1</v>
      </c>
      <c r="U117" s="17">
        <v>9</v>
      </c>
      <c r="V117" s="15">
        <v>15.6</v>
      </c>
      <c r="W117" s="15">
        <v>9</v>
      </c>
      <c r="X117" s="12" t="s">
        <v>293</v>
      </c>
      <c r="Y117" s="12">
        <v>9.9</v>
      </c>
      <c r="Z117" s="12">
        <v>0.3</v>
      </c>
      <c r="AA117" s="12">
        <v>4.0999999999999996</v>
      </c>
      <c r="AB117" s="12">
        <v>0.56499999999999995</v>
      </c>
    </row>
    <row r="118" spans="1:28" x14ac:dyDescent="0.3">
      <c r="A118" s="72">
        <v>231</v>
      </c>
      <c r="B118" s="34" t="str">
        <f>VLOOKUP(A118,'1_문헌특성'!C:AQ,2,0)</f>
        <v>Druzbicki (2013)</v>
      </c>
      <c r="C118" s="34" t="str">
        <f>VLOOKUP(A118,'1_문헌특성'!C:AQ,3,0)</f>
        <v>RCT</v>
      </c>
      <c r="D118" s="35" t="str">
        <f>VLOOKUP(A118, '1_문헌특성'!C:AQ, 8, 0)</f>
        <v>1.뇌성마비</v>
      </c>
      <c r="E118" s="34" t="str">
        <f>VLOOKUP(A118, '1_문헌특성'!C:AQ, 9, 0)</f>
        <v>소아(6세~13세)</v>
      </c>
      <c r="F118" s="35" t="str">
        <f>VLOOKUP(A118, '1_문헌특성'!C:AQ, 27, 0)</f>
        <v>robotic-assisted treadmill therapy(active orthosis)</v>
      </c>
      <c r="G118" s="35">
        <f>VLOOKUP(A118, '1_문헌특성'!C:AQ, 28, 0)</f>
        <v>1</v>
      </c>
      <c r="H118" s="35">
        <f>VLOOKUP(A118, '1_문헌특성'!C:AQ, 29, 0)</f>
        <v>1</v>
      </c>
      <c r="I118" s="35" t="str">
        <f>VLOOKUP(A118, '1_문헌특성'!C:AQ, 30, 0)</f>
        <v>Lokomat</v>
      </c>
      <c r="J118" s="35" t="str">
        <f>VLOOKUP(A118, '1_문헌특성'!C:AQ, 33, 0)</f>
        <v>개별 운동</v>
      </c>
      <c r="L118" s="17" t="s">
        <v>315</v>
      </c>
      <c r="M118" s="17" t="s">
        <v>282</v>
      </c>
      <c r="N118" s="17" t="s">
        <v>277</v>
      </c>
      <c r="P118" s="16" t="str">
        <f>VLOOKUP(A118,'1_문헌특성'!C:AQ,40,0)</f>
        <v>중재직후 4주</v>
      </c>
      <c r="Q118" s="17" t="s">
        <v>267</v>
      </c>
      <c r="R118" s="17">
        <v>26</v>
      </c>
      <c r="S118" s="15">
        <v>18.3</v>
      </c>
      <c r="T118" s="15">
        <v>6.1</v>
      </c>
      <c r="U118" s="17">
        <v>9</v>
      </c>
      <c r="V118" s="15">
        <v>17.399999999999999</v>
      </c>
      <c r="W118" s="15">
        <v>7.4</v>
      </c>
      <c r="X118" s="12">
        <v>0.2</v>
      </c>
      <c r="Y118" s="12">
        <v>4.9000000000000004</v>
      </c>
      <c r="Z118" s="12" t="s">
        <v>297</v>
      </c>
      <c r="AA118" s="12">
        <v>3.3</v>
      </c>
      <c r="AB118" s="12">
        <v>0.4239</v>
      </c>
    </row>
    <row r="119" spans="1:28" x14ac:dyDescent="0.3">
      <c r="A119" s="72">
        <v>231</v>
      </c>
      <c r="B119" s="34" t="str">
        <f>VLOOKUP(A119,'1_문헌특성'!C:AQ,2,0)</f>
        <v>Druzbicki (2013)</v>
      </c>
      <c r="C119" s="34" t="str">
        <f>VLOOKUP(A119,'1_문헌특성'!C:AQ,3,0)</f>
        <v>RCT</v>
      </c>
      <c r="D119" s="35" t="str">
        <f>VLOOKUP(A119, '1_문헌특성'!C:AQ, 8, 0)</f>
        <v>1.뇌성마비</v>
      </c>
      <c r="E119" s="34" t="str">
        <f>VLOOKUP(A119, '1_문헌특성'!C:AQ, 9, 0)</f>
        <v>소아(6세~13세)</v>
      </c>
      <c r="F119" s="35" t="str">
        <f>VLOOKUP(A119, '1_문헌특성'!C:AQ, 27, 0)</f>
        <v>robotic-assisted treadmill therapy(active orthosis)</v>
      </c>
      <c r="G119" s="35">
        <f>VLOOKUP(A119, '1_문헌특성'!C:AQ, 28, 0)</f>
        <v>1</v>
      </c>
      <c r="H119" s="35">
        <f>VLOOKUP(A119, '1_문헌특성'!C:AQ, 29, 0)</f>
        <v>1</v>
      </c>
      <c r="I119" s="35" t="str">
        <f>VLOOKUP(A119, '1_문헌특성'!C:AQ, 30, 0)</f>
        <v>Lokomat</v>
      </c>
      <c r="J119" s="35" t="str">
        <f>VLOOKUP(A119, '1_문헌특성'!C:AQ, 33, 0)</f>
        <v>개별 운동</v>
      </c>
      <c r="L119" s="17" t="s">
        <v>315</v>
      </c>
      <c r="M119" s="17" t="s">
        <v>283</v>
      </c>
      <c r="N119" s="17" t="s">
        <v>277</v>
      </c>
      <c r="P119" s="16" t="str">
        <f>VLOOKUP(A119,'1_문헌특성'!C:AQ,40,0)</f>
        <v>중재직후 4주</v>
      </c>
      <c r="Q119" s="17">
        <v>0</v>
      </c>
      <c r="R119" s="17">
        <v>26</v>
      </c>
      <c r="S119" s="15" t="s">
        <v>298</v>
      </c>
      <c r="T119" s="15">
        <v>6.4</v>
      </c>
      <c r="U119" s="17">
        <v>9</v>
      </c>
      <c r="V119" s="15" t="s">
        <v>302</v>
      </c>
      <c r="W119" s="15">
        <v>6</v>
      </c>
      <c r="AB119" s="12">
        <v>0.66969999999999996</v>
      </c>
    </row>
    <row r="120" spans="1:28" x14ac:dyDescent="0.3">
      <c r="A120" s="72">
        <v>231</v>
      </c>
      <c r="B120" s="34" t="str">
        <f>VLOOKUP(A120,'1_문헌특성'!C:AQ,2,0)</f>
        <v>Druzbicki (2013)</v>
      </c>
      <c r="C120" s="34" t="str">
        <f>VLOOKUP(A120,'1_문헌특성'!C:AQ,3,0)</f>
        <v>RCT</v>
      </c>
      <c r="D120" s="35" t="str">
        <f>VLOOKUP(A120, '1_문헌특성'!C:AQ, 8, 0)</f>
        <v>1.뇌성마비</v>
      </c>
      <c r="E120" s="34" t="str">
        <f>VLOOKUP(A120, '1_문헌특성'!C:AQ, 9, 0)</f>
        <v>소아(6세~13세)</v>
      </c>
      <c r="F120" s="35" t="str">
        <f>VLOOKUP(A120, '1_문헌특성'!C:AQ, 27, 0)</f>
        <v>robotic-assisted treadmill therapy(active orthosis)</v>
      </c>
      <c r="G120" s="35">
        <f>VLOOKUP(A120, '1_문헌특성'!C:AQ, 28, 0)</f>
        <v>1</v>
      </c>
      <c r="H120" s="35">
        <f>VLOOKUP(A120, '1_문헌특성'!C:AQ, 29, 0)</f>
        <v>1</v>
      </c>
      <c r="I120" s="35" t="str">
        <f>VLOOKUP(A120, '1_문헌특성'!C:AQ, 30, 0)</f>
        <v>Lokomat</v>
      </c>
      <c r="J120" s="35" t="str">
        <f>VLOOKUP(A120, '1_문헌특성'!C:AQ, 33, 0)</f>
        <v>개별 운동</v>
      </c>
      <c r="L120" s="17" t="s">
        <v>315</v>
      </c>
      <c r="M120" s="17" t="s">
        <v>284</v>
      </c>
      <c r="N120" s="17" t="s">
        <v>277</v>
      </c>
      <c r="P120" s="16" t="str">
        <f>VLOOKUP(A120,'1_문헌특성'!C:AQ,40,0)</f>
        <v>중재직후 4주</v>
      </c>
      <c r="Q120" s="17">
        <v>0</v>
      </c>
      <c r="R120" s="17">
        <v>26</v>
      </c>
      <c r="S120" s="15" t="s">
        <v>299</v>
      </c>
      <c r="T120" s="15">
        <v>6.9</v>
      </c>
      <c r="U120" s="17">
        <v>9</v>
      </c>
      <c r="V120" s="15" t="s">
        <v>303</v>
      </c>
      <c r="W120" s="15">
        <v>3.1</v>
      </c>
      <c r="AB120" s="12">
        <v>5.5599999999999997E-2</v>
      </c>
    </row>
    <row r="121" spans="1:28" x14ac:dyDescent="0.3">
      <c r="A121" s="72">
        <v>231</v>
      </c>
      <c r="B121" s="34" t="str">
        <f>VLOOKUP(A121,'1_문헌특성'!C:AQ,2,0)</f>
        <v>Druzbicki (2013)</v>
      </c>
      <c r="C121" s="34" t="str">
        <f>VLOOKUP(A121,'1_문헌특성'!C:AQ,3,0)</f>
        <v>RCT</v>
      </c>
      <c r="D121" s="35" t="str">
        <f>VLOOKUP(A121, '1_문헌특성'!C:AQ, 8, 0)</f>
        <v>1.뇌성마비</v>
      </c>
      <c r="E121" s="34" t="str">
        <f>VLOOKUP(A121, '1_문헌특성'!C:AQ, 9, 0)</f>
        <v>소아(6세~13세)</v>
      </c>
      <c r="F121" s="35" t="str">
        <f>VLOOKUP(A121, '1_문헌특성'!C:AQ, 27, 0)</f>
        <v>robotic-assisted treadmill therapy(active orthosis)</v>
      </c>
      <c r="G121" s="35">
        <f>VLOOKUP(A121, '1_문헌특성'!C:AQ, 28, 0)</f>
        <v>1</v>
      </c>
      <c r="H121" s="35">
        <f>VLOOKUP(A121, '1_문헌특성'!C:AQ, 29, 0)</f>
        <v>1</v>
      </c>
      <c r="I121" s="35" t="str">
        <f>VLOOKUP(A121, '1_문헌특성'!C:AQ, 30, 0)</f>
        <v>Lokomat</v>
      </c>
      <c r="J121" s="35" t="str">
        <f>VLOOKUP(A121, '1_문헌특성'!C:AQ, 33, 0)</f>
        <v>개별 운동</v>
      </c>
      <c r="L121" s="17" t="s">
        <v>315</v>
      </c>
      <c r="M121" s="17" t="s">
        <v>285</v>
      </c>
      <c r="N121" s="17" t="s">
        <v>277</v>
      </c>
      <c r="P121" s="16" t="str">
        <f>VLOOKUP(A121,'1_문헌특성'!C:AQ,40,0)</f>
        <v>중재직후 4주</v>
      </c>
      <c r="Q121" s="17">
        <v>0</v>
      </c>
      <c r="R121" s="17">
        <v>26</v>
      </c>
      <c r="S121" s="15" t="s">
        <v>300</v>
      </c>
      <c r="T121" s="15">
        <v>10.9</v>
      </c>
      <c r="U121" s="17">
        <v>9</v>
      </c>
      <c r="V121" s="15" t="s">
        <v>304</v>
      </c>
      <c r="W121" s="15">
        <v>8.5</v>
      </c>
      <c r="AB121" s="12">
        <v>0.1837</v>
      </c>
    </row>
    <row r="122" spans="1:28" x14ac:dyDescent="0.3">
      <c r="A122" s="72">
        <v>231</v>
      </c>
      <c r="B122" s="34" t="str">
        <f>VLOOKUP(A122,'1_문헌특성'!C:AQ,2,0)</f>
        <v>Druzbicki (2013)</v>
      </c>
      <c r="C122" s="34" t="str">
        <f>VLOOKUP(A122,'1_문헌특성'!C:AQ,3,0)</f>
        <v>RCT</v>
      </c>
      <c r="D122" s="35" t="str">
        <f>VLOOKUP(A122, '1_문헌특성'!C:AQ, 8, 0)</f>
        <v>1.뇌성마비</v>
      </c>
      <c r="E122" s="34" t="str">
        <f>VLOOKUP(A122, '1_문헌특성'!C:AQ, 9, 0)</f>
        <v>소아(6세~13세)</v>
      </c>
      <c r="F122" s="35" t="str">
        <f>VLOOKUP(A122, '1_문헌특성'!C:AQ, 27, 0)</f>
        <v>robotic-assisted treadmill therapy(active orthosis)</v>
      </c>
      <c r="G122" s="35">
        <f>VLOOKUP(A122, '1_문헌특성'!C:AQ, 28, 0)</f>
        <v>1</v>
      </c>
      <c r="H122" s="35">
        <f>VLOOKUP(A122, '1_문헌특성'!C:AQ, 29, 0)</f>
        <v>1</v>
      </c>
      <c r="I122" s="35" t="str">
        <f>VLOOKUP(A122, '1_문헌특성'!C:AQ, 30, 0)</f>
        <v>Lokomat</v>
      </c>
      <c r="J122" s="35" t="str">
        <f>VLOOKUP(A122, '1_문헌특성'!C:AQ, 33, 0)</f>
        <v>개별 운동</v>
      </c>
      <c r="L122" s="17" t="s">
        <v>315</v>
      </c>
      <c r="M122" s="17" t="s">
        <v>286</v>
      </c>
      <c r="N122" s="17" t="s">
        <v>277</v>
      </c>
      <c r="P122" s="16" t="str">
        <f>VLOOKUP(A122,'1_문헌특성'!C:AQ,40,0)</f>
        <v>중재직후 4주</v>
      </c>
      <c r="Q122" s="17">
        <v>0</v>
      </c>
      <c r="R122" s="17">
        <v>26</v>
      </c>
      <c r="S122" s="15" t="s">
        <v>301</v>
      </c>
      <c r="T122" s="15">
        <v>11.5</v>
      </c>
      <c r="U122" s="17">
        <v>9</v>
      </c>
      <c r="V122" s="15" t="s">
        <v>305</v>
      </c>
      <c r="W122" s="15">
        <v>12.6</v>
      </c>
      <c r="AB122" s="12">
        <v>0.25469999999999998</v>
      </c>
    </row>
    <row r="123" spans="1:28" x14ac:dyDescent="0.3">
      <c r="A123" s="72">
        <v>231</v>
      </c>
      <c r="B123" s="34" t="str">
        <f>VLOOKUP(A123,'1_문헌특성'!C:AQ,2,0)</f>
        <v>Druzbicki (2013)</v>
      </c>
      <c r="C123" s="34" t="str">
        <f>VLOOKUP(A123,'1_문헌특성'!C:AQ,3,0)</f>
        <v>RCT</v>
      </c>
      <c r="D123" s="35" t="str">
        <f>VLOOKUP(A123, '1_문헌특성'!C:AQ, 8, 0)</f>
        <v>1.뇌성마비</v>
      </c>
      <c r="E123" s="34" t="str">
        <f>VLOOKUP(A123, '1_문헌특성'!C:AQ, 9, 0)</f>
        <v>소아(6세~13세)</v>
      </c>
      <c r="F123" s="35" t="str">
        <f>VLOOKUP(A123, '1_문헌특성'!C:AQ, 27, 0)</f>
        <v>robotic-assisted treadmill therapy(active orthosis)</v>
      </c>
      <c r="G123" s="35">
        <f>VLOOKUP(A123, '1_문헌특성'!C:AQ, 28, 0)</f>
        <v>1</v>
      </c>
      <c r="H123" s="35">
        <f>VLOOKUP(A123, '1_문헌특성'!C:AQ, 29, 0)</f>
        <v>1</v>
      </c>
      <c r="I123" s="35" t="str">
        <f>VLOOKUP(A123, '1_문헌특성'!C:AQ, 30, 0)</f>
        <v>Lokomat</v>
      </c>
      <c r="J123" s="35" t="str">
        <f>VLOOKUP(A123, '1_문헌특성'!C:AQ, 33, 0)</f>
        <v>개별 운동</v>
      </c>
      <c r="L123" s="17" t="s">
        <v>315</v>
      </c>
      <c r="M123" s="17" t="s">
        <v>287</v>
      </c>
      <c r="N123" s="17" t="s">
        <v>277</v>
      </c>
      <c r="P123" s="16" t="str">
        <f>VLOOKUP(A123,'1_문헌특성'!C:AQ,40,0)</f>
        <v>중재직후 4주</v>
      </c>
      <c r="Q123" s="17">
        <v>0</v>
      </c>
      <c r="R123" s="17">
        <v>26</v>
      </c>
      <c r="S123" s="15">
        <v>48.6</v>
      </c>
      <c r="T123" s="15">
        <v>10.9</v>
      </c>
      <c r="U123" s="17">
        <v>9</v>
      </c>
      <c r="V123" s="15">
        <v>42.2</v>
      </c>
      <c r="W123" s="15">
        <v>9.4</v>
      </c>
      <c r="AB123" s="12">
        <v>0.10970000000000001</v>
      </c>
    </row>
    <row r="124" spans="1:28" x14ac:dyDescent="0.3">
      <c r="A124" s="72">
        <v>231</v>
      </c>
      <c r="B124" s="34" t="str">
        <f>VLOOKUP(A124,'1_문헌특성'!C:AQ,2,0)</f>
        <v>Druzbicki (2013)</v>
      </c>
      <c r="C124" s="34" t="str">
        <f>VLOOKUP(A124,'1_문헌특성'!C:AQ,3,0)</f>
        <v>RCT</v>
      </c>
      <c r="D124" s="35" t="str">
        <f>VLOOKUP(A124, '1_문헌특성'!C:AQ, 8, 0)</f>
        <v>1.뇌성마비</v>
      </c>
      <c r="E124" s="34" t="str">
        <f>VLOOKUP(A124, '1_문헌특성'!C:AQ, 9, 0)</f>
        <v>소아(6세~13세)</v>
      </c>
      <c r="F124" s="35" t="str">
        <f>VLOOKUP(A124, '1_문헌특성'!C:AQ, 27, 0)</f>
        <v>robotic-assisted treadmill therapy(active orthosis)</v>
      </c>
      <c r="G124" s="35">
        <f>VLOOKUP(A124, '1_문헌특성'!C:AQ, 28, 0)</f>
        <v>1</v>
      </c>
      <c r="H124" s="35">
        <f>VLOOKUP(A124, '1_문헌특성'!C:AQ, 29, 0)</f>
        <v>1</v>
      </c>
      <c r="I124" s="35" t="str">
        <f>VLOOKUP(A124, '1_문헌특성'!C:AQ, 30, 0)</f>
        <v>Lokomat</v>
      </c>
      <c r="J124" s="35" t="str">
        <f>VLOOKUP(A124, '1_문헌특성'!C:AQ, 33, 0)</f>
        <v>개별 운동</v>
      </c>
      <c r="L124" s="17" t="s">
        <v>315</v>
      </c>
      <c r="M124" s="17" t="s">
        <v>288</v>
      </c>
      <c r="N124" s="17" t="s">
        <v>277</v>
      </c>
      <c r="P124" s="16" t="str">
        <f>VLOOKUP(A124,'1_문헌특성'!C:AQ,40,0)</f>
        <v>중재직후 4주</v>
      </c>
      <c r="Q124" s="17">
        <v>0</v>
      </c>
      <c r="R124" s="17">
        <v>26</v>
      </c>
      <c r="S124" s="15">
        <v>45.6</v>
      </c>
      <c r="T124" s="15">
        <v>11.5</v>
      </c>
      <c r="U124" s="17">
        <v>9</v>
      </c>
      <c r="V124" s="15">
        <v>43.6</v>
      </c>
      <c r="W124" s="15">
        <v>7.7</v>
      </c>
      <c r="AB124" s="12">
        <v>0.30520000000000003</v>
      </c>
    </row>
    <row r="125" spans="1:28" x14ac:dyDescent="0.3">
      <c r="A125" s="72">
        <v>231</v>
      </c>
      <c r="B125" s="34" t="str">
        <f>VLOOKUP(A125,'1_문헌특성'!C:AQ,2,0)</f>
        <v>Druzbicki (2013)</v>
      </c>
      <c r="C125" s="34" t="str">
        <f>VLOOKUP(A125,'1_문헌특성'!C:AQ,3,0)</f>
        <v>RCT</v>
      </c>
      <c r="D125" s="35" t="str">
        <f>VLOOKUP(A125, '1_문헌특성'!C:AQ, 8, 0)</f>
        <v>1.뇌성마비</v>
      </c>
      <c r="E125" s="34" t="str">
        <f>VLOOKUP(A125, '1_문헌특성'!C:AQ, 9, 0)</f>
        <v>소아(6세~13세)</v>
      </c>
      <c r="F125" s="35" t="str">
        <f>VLOOKUP(A125, '1_문헌특성'!C:AQ, 27, 0)</f>
        <v>robotic-assisted treadmill therapy(active orthosis)</v>
      </c>
      <c r="G125" s="35">
        <f>VLOOKUP(A125, '1_문헌특성'!C:AQ, 28, 0)</f>
        <v>1</v>
      </c>
      <c r="H125" s="35">
        <f>VLOOKUP(A125, '1_문헌특성'!C:AQ, 29, 0)</f>
        <v>1</v>
      </c>
      <c r="I125" s="35" t="str">
        <f>VLOOKUP(A125, '1_문헌특성'!C:AQ, 30, 0)</f>
        <v>Lokomat</v>
      </c>
      <c r="J125" s="35" t="str">
        <f>VLOOKUP(A125, '1_문헌특성'!C:AQ, 33, 0)</f>
        <v>개별 운동</v>
      </c>
      <c r="L125" s="17" t="s">
        <v>315</v>
      </c>
      <c r="M125" s="17" t="s">
        <v>289</v>
      </c>
      <c r="N125" s="17" t="s">
        <v>277</v>
      </c>
      <c r="P125" s="16" t="str">
        <f>VLOOKUP(A125,'1_문헌특성'!C:AQ,40,0)</f>
        <v>중재직후 4주</v>
      </c>
      <c r="Q125" s="17">
        <v>0</v>
      </c>
      <c r="R125" s="17">
        <v>26</v>
      </c>
      <c r="S125" s="15">
        <v>39.200000000000003</v>
      </c>
      <c r="T125" s="15">
        <v>10.5</v>
      </c>
      <c r="U125" s="17">
        <v>9</v>
      </c>
      <c r="V125" s="15">
        <v>38.4</v>
      </c>
      <c r="W125" s="15">
        <v>13.5</v>
      </c>
      <c r="AB125" s="12">
        <v>0.89680000000000004</v>
      </c>
    </row>
    <row r="126" spans="1:28" x14ac:dyDescent="0.3">
      <c r="A126" s="72">
        <v>231</v>
      </c>
      <c r="B126" s="34" t="str">
        <f>VLOOKUP(A126,'1_문헌특성'!C:AQ,2,0)</f>
        <v>Druzbicki (2013)</v>
      </c>
      <c r="C126" s="34" t="str">
        <f>VLOOKUP(A126,'1_문헌특성'!C:AQ,3,0)</f>
        <v>RCT</v>
      </c>
      <c r="D126" s="35" t="str">
        <f>VLOOKUP(A126, '1_문헌특성'!C:AQ, 8, 0)</f>
        <v>1.뇌성마비</v>
      </c>
      <c r="E126" s="34" t="str">
        <f>VLOOKUP(A126, '1_문헌특성'!C:AQ, 9, 0)</f>
        <v>소아(6세~13세)</v>
      </c>
      <c r="F126" s="35" t="str">
        <f>VLOOKUP(A126, '1_문헌특성'!C:AQ, 27, 0)</f>
        <v>robotic-assisted treadmill therapy(active orthosis)</v>
      </c>
      <c r="G126" s="35">
        <f>VLOOKUP(A126, '1_문헌특성'!C:AQ, 28, 0)</f>
        <v>1</v>
      </c>
      <c r="H126" s="35">
        <f>VLOOKUP(A126, '1_문헌특성'!C:AQ, 29, 0)</f>
        <v>1</v>
      </c>
      <c r="I126" s="35" t="str">
        <f>VLOOKUP(A126, '1_문헌특성'!C:AQ, 30, 0)</f>
        <v>Lokomat</v>
      </c>
      <c r="J126" s="35" t="str">
        <f>VLOOKUP(A126, '1_문헌특성'!C:AQ, 33, 0)</f>
        <v>개별 운동</v>
      </c>
      <c r="L126" s="17" t="s">
        <v>315</v>
      </c>
      <c r="M126" s="17" t="s">
        <v>290</v>
      </c>
      <c r="N126" s="17" t="s">
        <v>277</v>
      </c>
      <c r="P126" s="16" t="str">
        <f>VLOOKUP(A126,'1_문헌특성'!C:AQ,40,0)</f>
        <v>중재직후 4주</v>
      </c>
      <c r="Q126" s="17">
        <v>0</v>
      </c>
      <c r="R126" s="17">
        <v>26</v>
      </c>
      <c r="S126" s="15">
        <v>37.200000000000003</v>
      </c>
      <c r="T126" s="15">
        <v>12.8</v>
      </c>
      <c r="U126" s="17">
        <v>9</v>
      </c>
      <c r="V126" s="15">
        <v>36.700000000000003</v>
      </c>
      <c r="W126" s="15">
        <v>13.2</v>
      </c>
      <c r="AB126" s="12">
        <v>0.75270000000000004</v>
      </c>
    </row>
    <row r="127" spans="1:28" x14ac:dyDescent="0.3">
      <c r="A127" s="72">
        <v>231</v>
      </c>
      <c r="B127" s="34" t="str">
        <f>VLOOKUP(A127,'1_문헌특성'!C:AQ,2,0)</f>
        <v>Druzbicki (2013)</v>
      </c>
      <c r="C127" s="34" t="str">
        <f>VLOOKUP(A127,'1_문헌특성'!C:AQ,3,0)</f>
        <v>RCT</v>
      </c>
      <c r="D127" s="35" t="str">
        <f>VLOOKUP(A127, '1_문헌특성'!C:AQ, 8, 0)</f>
        <v>1.뇌성마비</v>
      </c>
      <c r="E127" s="34" t="str">
        <f>VLOOKUP(A127, '1_문헌특성'!C:AQ, 9, 0)</f>
        <v>소아(6세~13세)</v>
      </c>
      <c r="F127" s="35" t="str">
        <f>VLOOKUP(A127, '1_문헌특성'!C:AQ, 27, 0)</f>
        <v>robotic-assisted treadmill therapy(active orthosis)</v>
      </c>
      <c r="G127" s="35">
        <f>VLOOKUP(A127, '1_문헌특성'!C:AQ, 28, 0)</f>
        <v>1</v>
      </c>
      <c r="H127" s="35">
        <f>VLOOKUP(A127, '1_문헌특성'!C:AQ, 29, 0)</f>
        <v>1</v>
      </c>
      <c r="I127" s="35" t="str">
        <f>VLOOKUP(A127, '1_문헌특성'!C:AQ, 30, 0)</f>
        <v>Lokomat</v>
      </c>
      <c r="J127" s="35" t="str">
        <f>VLOOKUP(A127, '1_문헌특성'!C:AQ, 33, 0)</f>
        <v>개별 운동</v>
      </c>
      <c r="L127" s="17" t="s">
        <v>315</v>
      </c>
      <c r="M127" s="17" t="s">
        <v>283</v>
      </c>
      <c r="N127" s="17" t="s">
        <v>277</v>
      </c>
      <c r="P127" s="16" t="str">
        <f>VLOOKUP(A127,'1_문헌특성'!C:AQ,40,0)</f>
        <v>중재직후 4주</v>
      </c>
      <c r="Q127" s="17" t="s">
        <v>267</v>
      </c>
      <c r="R127" s="17">
        <v>26</v>
      </c>
      <c r="S127" s="15" t="s">
        <v>306</v>
      </c>
      <c r="T127" s="15">
        <v>6.2</v>
      </c>
      <c r="U127" s="17">
        <v>9</v>
      </c>
      <c r="V127" s="15" t="s">
        <v>298</v>
      </c>
      <c r="W127" s="15">
        <v>7.1</v>
      </c>
      <c r="X127" s="12">
        <v>1.8</v>
      </c>
      <c r="Y127" s="12">
        <v>5.6</v>
      </c>
      <c r="Z127" s="12">
        <v>0.1</v>
      </c>
      <c r="AA127" s="12">
        <v>3.9</v>
      </c>
      <c r="AB127" s="12">
        <v>0.59050000000000002</v>
      </c>
    </row>
    <row r="128" spans="1:28" x14ac:dyDescent="0.3">
      <c r="A128" s="72">
        <v>231</v>
      </c>
      <c r="B128" s="34" t="str">
        <f>VLOOKUP(A128,'1_문헌특성'!C:AQ,2,0)</f>
        <v>Druzbicki (2013)</v>
      </c>
      <c r="C128" s="34" t="str">
        <f>VLOOKUP(A128,'1_문헌특성'!C:AQ,3,0)</f>
        <v>RCT</v>
      </c>
      <c r="D128" s="35" t="str">
        <f>VLOOKUP(A128, '1_문헌특성'!C:AQ, 8, 0)</f>
        <v>1.뇌성마비</v>
      </c>
      <c r="E128" s="34" t="str">
        <f>VLOOKUP(A128, '1_문헌특성'!C:AQ, 9, 0)</f>
        <v>소아(6세~13세)</v>
      </c>
      <c r="F128" s="35" t="str">
        <f>VLOOKUP(A128, '1_문헌특성'!C:AQ, 27, 0)</f>
        <v>robotic-assisted treadmill therapy(active orthosis)</v>
      </c>
      <c r="G128" s="35">
        <f>VLOOKUP(A128, '1_문헌특성'!C:AQ, 28, 0)</f>
        <v>1</v>
      </c>
      <c r="H128" s="35">
        <f>VLOOKUP(A128, '1_문헌특성'!C:AQ, 29, 0)</f>
        <v>1</v>
      </c>
      <c r="I128" s="35" t="str">
        <f>VLOOKUP(A128, '1_문헌특성'!C:AQ, 30, 0)</f>
        <v>Lokomat</v>
      </c>
      <c r="J128" s="35" t="str">
        <f>VLOOKUP(A128, '1_문헌특성'!C:AQ, 33, 0)</f>
        <v>개별 운동</v>
      </c>
      <c r="L128" s="17" t="s">
        <v>315</v>
      </c>
      <c r="M128" s="17" t="s">
        <v>284</v>
      </c>
      <c r="N128" s="17" t="s">
        <v>277</v>
      </c>
      <c r="P128" s="16" t="str">
        <f>VLOOKUP(A128,'1_문헌특성'!C:AQ,40,0)</f>
        <v>중재직후 4주</v>
      </c>
      <c r="Q128" s="17" t="s">
        <v>267</v>
      </c>
      <c r="R128" s="17">
        <v>26</v>
      </c>
      <c r="S128" s="15" t="s">
        <v>307</v>
      </c>
      <c r="T128" s="15">
        <v>5.3</v>
      </c>
      <c r="U128" s="17">
        <v>9</v>
      </c>
      <c r="V128" s="15" t="s">
        <v>306</v>
      </c>
      <c r="W128" s="15">
        <v>7.4</v>
      </c>
      <c r="X128" s="12" t="s">
        <v>311</v>
      </c>
      <c r="Y128" s="12">
        <v>4.8</v>
      </c>
      <c r="Z128" s="12">
        <v>3.6</v>
      </c>
      <c r="AA128" s="12">
        <v>8.1</v>
      </c>
      <c r="AB128" s="12">
        <v>0.80959999999999999</v>
      </c>
    </row>
    <row r="129" spans="1:29" x14ac:dyDescent="0.3">
      <c r="A129" s="72">
        <v>231</v>
      </c>
      <c r="B129" s="34" t="str">
        <f>VLOOKUP(A129,'1_문헌특성'!C:AQ,2,0)</f>
        <v>Druzbicki (2013)</v>
      </c>
      <c r="C129" s="34" t="str">
        <f>VLOOKUP(A129,'1_문헌특성'!C:AQ,3,0)</f>
        <v>RCT</v>
      </c>
      <c r="D129" s="35" t="str">
        <f>VLOOKUP(A129, '1_문헌특성'!C:AQ, 8, 0)</f>
        <v>1.뇌성마비</v>
      </c>
      <c r="E129" s="34" t="str">
        <f>VLOOKUP(A129, '1_문헌특성'!C:AQ, 9, 0)</f>
        <v>소아(6세~13세)</v>
      </c>
      <c r="F129" s="35" t="str">
        <f>VLOOKUP(A129, '1_문헌특성'!C:AQ, 27, 0)</f>
        <v>robotic-assisted treadmill therapy(active orthosis)</v>
      </c>
      <c r="G129" s="35">
        <f>VLOOKUP(A129, '1_문헌특성'!C:AQ, 28, 0)</f>
        <v>1</v>
      </c>
      <c r="H129" s="35">
        <f>VLOOKUP(A129, '1_문헌특성'!C:AQ, 29, 0)</f>
        <v>1</v>
      </c>
      <c r="I129" s="35" t="str">
        <f>VLOOKUP(A129, '1_문헌특성'!C:AQ, 30, 0)</f>
        <v>Lokomat</v>
      </c>
      <c r="J129" s="35" t="str">
        <f>VLOOKUP(A129, '1_문헌특성'!C:AQ, 33, 0)</f>
        <v>개별 운동</v>
      </c>
      <c r="L129" s="17" t="s">
        <v>315</v>
      </c>
      <c r="M129" s="17" t="s">
        <v>285</v>
      </c>
      <c r="N129" s="17" t="s">
        <v>277</v>
      </c>
      <c r="P129" s="16" t="str">
        <f>VLOOKUP(A129,'1_문헌특성'!C:AQ,40,0)</f>
        <v>중재직후 4주</v>
      </c>
      <c r="Q129" s="17" t="s">
        <v>267</v>
      </c>
      <c r="R129" s="17">
        <v>26</v>
      </c>
      <c r="S129" s="15" t="s">
        <v>308</v>
      </c>
      <c r="T129" s="15">
        <v>12.1</v>
      </c>
      <c r="U129" s="17">
        <v>9</v>
      </c>
      <c r="V129" s="15" t="s">
        <v>309</v>
      </c>
      <c r="W129" s="15">
        <v>7.1</v>
      </c>
      <c r="X129" s="12" t="s">
        <v>291</v>
      </c>
      <c r="Y129" s="12">
        <v>9</v>
      </c>
      <c r="Z129" s="12" t="s">
        <v>312</v>
      </c>
      <c r="AA129" s="12">
        <v>5.0999999999999996</v>
      </c>
      <c r="AB129" s="12">
        <v>0.66969999999999996</v>
      </c>
    </row>
    <row r="130" spans="1:29" x14ac:dyDescent="0.3">
      <c r="A130" s="72">
        <v>231</v>
      </c>
      <c r="B130" s="34" t="str">
        <f>VLOOKUP(A130,'1_문헌특성'!C:AQ,2,0)</f>
        <v>Druzbicki (2013)</v>
      </c>
      <c r="C130" s="34" t="str">
        <f>VLOOKUP(A130,'1_문헌특성'!C:AQ,3,0)</f>
        <v>RCT</v>
      </c>
      <c r="D130" s="35" t="str">
        <f>VLOOKUP(A130, '1_문헌특성'!C:AQ, 8, 0)</f>
        <v>1.뇌성마비</v>
      </c>
      <c r="E130" s="34" t="str">
        <f>VLOOKUP(A130, '1_문헌특성'!C:AQ, 9, 0)</f>
        <v>소아(6세~13세)</v>
      </c>
      <c r="F130" s="35" t="str">
        <f>VLOOKUP(A130, '1_문헌특성'!C:AQ, 27, 0)</f>
        <v>robotic-assisted treadmill therapy(active orthosis)</v>
      </c>
      <c r="G130" s="35">
        <f>VLOOKUP(A130, '1_문헌특성'!C:AQ, 28, 0)</f>
        <v>1</v>
      </c>
      <c r="H130" s="35">
        <f>VLOOKUP(A130, '1_문헌특성'!C:AQ, 29, 0)</f>
        <v>1</v>
      </c>
      <c r="I130" s="35" t="str">
        <f>VLOOKUP(A130, '1_문헌특성'!C:AQ, 30, 0)</f>
        <v>Lokomat</v>
      </c>
      <c r="J130" s="35" t="str">
        <f>VLOOKUP(A130, '1_문헌특성'!C:AQ, 33, 0)</f>
        <v>개별 운동</v>
      </c>
      <c r="L130" s="17" t="s">
        <v>315</v>
      </c>
      <c r="M130" s="17" t="s">
        <v>286</v>
      </c>
      <c r="N130" s="17" t="s">
        <v>277</v>
      </c>
      <c r="P130" s="16" t="str">
        <f>VLOOKUP(A130,'1_문헌특성'!C:AQ,40,0)</f>
        <v>중재직후 4주</v>
      </c>
      <c r="Q130" s="17" t="s">
        <v>267</v>
      </c>
      <c r="R130" s="17">
        <v>26</v>
      </c>
      <c r="S130" s="15">
        <v>11.2</v>
      </c>
      <c r="T130" s="15">
        <v>11</v>
      </c>
      <c r="U130" s="17">
        <v>9</v>
      </c>
      <c r="V130" s="15" t="s">
        <v>310</v>
      </c>
      <c r="W130" s="15">
        <v>10.6</v>
      </c>
      <c r="X130" s="12">
        <v>1.2</v>
      </c>
      <c r="Y130" s="12">
        <v>8</v>
      </c>
      <c r="Z130" s="12" t="s">
        <v>313</v>
      </c>
      <c r="AA130" s="12">
        <v>5.5</v>
      </c>
      <c r="AB130" s="12">
        <v>0.86760000000000004</v>
      </c>
    </row>
    <row r="131" spans="1:29" x14ac:dyDescent="0.3">
      <c r="A131" s="72">
        <v>231</v>
      </c>
      <c r="B131" s="34" t="str">
        <f>VLOOKUP(A131,'1_문헌특성'!C:AQ,2,0)</f>
        <v>Druzbicki (2013)</v>
      </c>
      <c r="C131" s="34" t="str">
        <f>VLOOKUP(A131,'1_문헌특성'!C:AQ,3,0)</f>
        <v>RCT</v>
      </c>
      <c r="D131" s="35" t="str">
        <f>VLOOKUP(A131, '1_문헌특성'!C:AQ, 8, 0)</f>
        <v>1.뇌성마비</v>
      </c>
      <c r="E131" s="34" t="str">
        <f>VLOOKUP(A131, '1_문헌특성'!C:AQ, 9, 0)</f>
        <v>소아(6세~13세)</v>
      </c>
      <c r="F131" s="35" t="str">
        <f>VLOOKUP(A131, '1_문헌특성'!C:AQ, 27, 0)</f>
        <v>robotic-assisted treadmill therapy(active orthosis)</v>
      </c>
      <c r="G131" s="35">
        <f>VLOOKUP(A131, '1_문헌특성'!C:AQ, 28, 0)</f>
        <v>1</v>
      </c>
      <c r="H131" s="35">
        <f>VLOOKUP(A131, '1_문헌특성'!C:AQ, 29, 0)</f>
        <v>1</v>
      </c>
      <c r="I131" s="35" t="str">
        <f>VLOOKUP(A131, '1_문헌특성'!C:AQ, 30, 0)</f>
        <v>Lokomat</v>
      </c>
      <c r="J131" s="35" t="str">
        <f>VLOOKUP(A131, '1_문헌특성'!C:AQ, 33, 0)</f>
        <v>개별 운동</v>
      </c>
      <c r="L131" s="17" t="s">
        <v>315</v>
      </c>
      <c r="M131" s="17" t="s">
        <v>287</v>
      </c>
      <c r="N131" s="17" t="s">
        <v>277</v>
      </c>
      <c r="P131" s="16" t="str">
        <f>VLOOKUP(A131,'1_문헌특성'!C:AQ,40,0)</f>
        <v>중재직후 4주</v>
      </c>
      <c r="Q131" s="17" t="s">
        <v>267</v>
      </c>
      <c r="R131" s="17">
        <v>26</v>
      </c>
      <c r="S131" s="15">
        <v>49.4</v>
      </c>
      <c r="T131" s="15">
        <v>10.7</v>
      </c>
      <c r="U131" s="17">
        <v>9</v>
      </c>
      <c r="V131" s="15">
        <v>45.3</v>
      </c>
      <c r="W131" s="15">
        <v>12.1</v>
      </c>
      <c r="X131" s="12">
        <v>0.8</v>
      </c>
      <c r="Y131" s="12">
        <v>8.1</v>
      </c>
      <c r="Z131" s="12">
        <v>3.1</v>
      </c>
      <c r="AA131" s="12">
        <v>3.1</v>
      </c>
      <c r="AB131" s="12">
        <v>0.27089999999999997</v>
      </c>
    </row>
    <row r="132" spans="1:29" x14ac:dyDescent="0.3">
      <c r="A132" s="72">
        <v>231</v>
      </c>
      <c r="B132" s="34" t="str">
        <f>VLOOKUP(A132,'1_문헌특성'!C:AQ,2,0)</f>
        <v>Druzbicki (2013)</v>
      </c>
      <c r="C132" s="34" t="str">
        <f>VLOOKUP(A132,'1_문헌특성'!C:AQ,3,0)</f>
        <v>RCT</v>
      </c>
      <c r="D132" s="35" t="str">
        <f>VLOOKUP(A132, '1_문헌특성'!C:AQ, 8, 0)</f>
        <v>1.뇌성마비</v>
      </c>
      <c r="E132" s="34" t="str">
        <f>VLOOKUP(A132, '1_문헌특성'!C:AQ, 9, 0)</f>
        <v>소아(6세~13세)</v>
      </c>
      <c r="F132" s="35" t="str">
        <f>VLOOKUP(A132, '1_문헌특성'!C:AQ, 27, 0)</f>
        <v>robotic-assisted treadmill therapy(active orthosis)</v>
      </c>
      <c r="G132" s="35">
        <f>VLOOKUP(A132, '1_문헌특성'!C:AQ, 28, 0)</f>
        <v>1</v>
      </c>
      <c r="H132" s="35">
        <f>VLOOKUP(A132, '1_문헌특성'!C:AQ, 29, 0)</f>
        <v>1</v>
      </c>
      <c r="I132" s="35" t="str">
        <f>VLOOKUP(A132, '1_문헌특성'!C:AQ, 30, 0)</f>
        <v>Lokomat</v>
      </c>
      <c r="J132" s="35" t="str">
        <f>VLOOKUP(A132, '1_문헌특성'!C:AQ, 33, 0)</f>
        <v>개별 운동</v>
      </c>
      <c r="L132" s="17" t="s">
        <v>315</v>
      </c>
      <c r="M132" s="17" t="s">
        <v>288</v>
      </c>
      <c r="N132" s="17" t="s">
        <v>277</v>
      </c>
      <c r="P132" s="16" t="str">
        <f>VLOOKUP(A132,'1_문헌특성'!C:AQ,40,0)</f>
        <v>중재직후 4주</v>
      </c>
      <c r="Q132" s="17" t="s">
        <v>267</v>
      </c>
      <c r="R132" s="17">
        <v>26</v>
      </c>
      <c r="S132" s="15">
        <v>49.2</v>
      </c>
      <c r="T132" s="15">
        <v>12.3</v>
      </c>
      <c r="U132" s="17">
        <v>9</v>
      </c>
      <c r="V132" s="15">
        <v>46.7</v>
      </c>
      <c r="W132" s="15">
        <v>46.7</v>
      </c>
      <c r="X132" s="12">
        <v>3.7</v>
      </c>
      <c r="Y132" s="12">
        <v>15.1</v>
      </c>
      <c r="Z132" s="12">
        <v>3.1</v>
      </c>
      <c r="AA132" s="12">
        <v>4.5999999999999996</v>
      </c>
      <c r="AB132" s="12">
        <v>0.40250000000000002</v>
      </c>
    </row>
    <row r="133" spans="1:29" x14ac:dyDescent="0.3">
      <c r="A133" s="72">
        <v>231</v>
      </c>
      <c r="B133" s="34" t="str">
        <f>VLOOKUP(A133,'1_문헌특성'!C:AQ,2,0)</f>
        <v>Druzbicki (2013)</v>
      </c>
      <c r="C133" s="34" t="str">
        <f>VLOOKUP(A133,'1_문헌특성'!C:AQ,3,0)</f>
        <v>RCT</v>
      </c>
      <c r="D133" s="35" t="str">
        <f>VLOOKUP(A133, '1_문헌특성'!C:AQ, 8, 0)</f>
        <v>1.뇌성마비</v>
      </c>
      <c r="E133" s="34" t="str">
        <f>VLOOKUP(A133, '1_문헌특성'!C:AQ, 9, 0)</f>
        <v>소아(6세~13세)</v>
      </c>
      <c r="F133" s="35" t="str">
        <f>VLOOKUP(A133, '1_문헌특성'!C:AQ, 27, 0)</f>
        <v>robotic-assisted treadmill therapy(active orthosis)</v>
      </c>
      <c r="G133" s="35">
        <f>VLOOKUP(A133, '1_문헌특성'!C:AQ, 28, 0)</f>
        <v>1</v>
      </c>
      <c r="H133" s="35">
        <f>VLOOKUP(A133, '1_문헌특성'!C:AQ, 29, 0)</f>
        <v>1</v>
      </c>
      <c r="I133" s="35" t="str">
        <f>VLOOKUP(A133, '1_문헌특성'!C:AQ, 30, 0)</f>
        <v>Lokomat</v>
      </c>
      <c r="J133" s="35" t="str">
        <f>VLOOKUP(A133, '1_문헌특성'!C:AQ, 33, 0)</f>
        <v>개별 운동</v>
      </c>
      <c r="L133" s="17" t="s">
        <v>315</v>
      </c>
      <c r="M133" s="17" t="s">
        <v>289</v>
      </c>
      <c r="N133" s="17" t="s">
        <v>277</v>
      </c>
      <c r="P133" s="16" t="str">
        <f>VLOOKUP(A133,'1_문헌특성'!C:AQ,40,0)</f>
        <v>중재직후 4주</v>
      </c>
      <c r="Q133" s="17" t="s">
        <v>267</v>
      </c>
      <c r="R133" s="17">
        <v>26</v>
      </c>
      <c r="S133" s="15">
        <v>40.299999999999997</v>
      </c>
      <c r="T133" s="15">
        <v>12.8</v>
      </c>
      <c r="U133" s="17">
        <v>9</v>
      </c>
      <c r="V133" s="15">
        <v>38.1</v>
      </c>
      <c r="W133" s="15">
        <v>10.9</v>
      </c>
      <c r="X133" s="12">
        <v>1</v>
      </c>
      <c r="Y133" s="12">
        <v>6.5</v>
      </c>
      <c r="Z133" s="12" t="s">
        <v>314</v>
      </c>
      <c r="AA133" s="12">
        <v>4.4000000000000004</v>
      </c>
      <c r="AB133" s="12">
        <v>0.66969999999999996</v>
      </c>
    </row>
    <row r="134" spans="1:29" x14ac:dyDescent="0.3">
      <c r="A134" s="72">
        <v>231</v>
      </c>
      <c r="B134" s="34" t="str">
        <f>VLOOKUP(A134,'1_문헌특성'!C:AQ,2,0)</f>
        <v>Druzbicki (2013)</v>
      </c>
      <c r="C134" s="34" t="str">
        <f>VLOOKUP(A134,'1_문헌특성'!C:AQ,3,0)</f>
        <v>RCT</v>
      </c>
      <c r="D134" s="35" t="str">
        <f>VLOOKUP(A134, '1_문헌특성'!C:AQ, 8, 0)</f>
        <v>1.뇌성마비</v>
      </c>
      <c r="E134" s="34" t="str">
        <f>VLOOKUP(A134, '1_문헌특성'!C:AQ, 9, 0)</f>
        <v>소아(6세~13세)</v>
      </c>
      <c r="F134" s="35" t="str">
        <f>VLOOKUP(A134, '1_문헌특성'!C:AQ, 27, 0)</f>
        <v>robotic-assisted treadmill therapy(active orthosis)</v>
      </c>
      <c r="G134" s="35">
        <f>VLOOKUP(A134, '1_문헌특성'!C:AQ, 28, 0)</f>
        <v>1</v>
      </c>
      <c r="H134" s="35">
        <f>VLOOKUP(A134, '1_문헌특성'!C:AQ, 29, 0)</f>
        <v>1</v>
      </c>
      <c r="I134" s="35" t="str">
        <f>VLOOKUP(A134, '1_문헌특성'!C:AQ, 30, 0)</f>
        <v>Lokomat</v>
      </c>
      <c r="J134" s="35" t="str">
        <f>VLOOKUP(A134, '1_문헌특성'!C:AQ, 33, 0)</f>
        <v>개별 운동</v>
      </c>
      <c r="L134" s="17" t="s">
        <v>315</v>
      </c>
      <c r="M134" s="17" t="s">
        <v>290</v>
      </c>
      <c r="N134" s="17" t="s">
        <v>277</v>
      </c>
      <c r="P134" s="16" t="str">
        <f>VLOOKUP(A134,'1_문헌특성'!C:AQ,40,0)</f>
        <v>중재직후 4주</v>
      </c>
      <c r="Q134" s="17" t="s">
        <v>267</v>
      </c>
      <c r="R134" s="17">
        <v>26</v>
      </c>
      <c r="S134" s="15">
        <v>38.9</v>
      </c>
      <c r="T134" s="15">
        <v>10.4</v>
      </c>
      <c r="U134" s="17">
        <v>9</v>
      </c>
      <c r="V134" s="15">
        <v>37.700000000000003</v>
      </c>
      <c r="W134" s="15">
        <v>11.5</v>
      </c>
      <c r="X134" s="12">
        <v>1.7</v>
      </c>
      <c r="Y134" s="12">
        <v>9.1</v>
      </c>
      <c r="Z134" s="12">
        <v>1</v>
      </c>
      <c r="AA134" s="12">
        <v>4.3</v>
      </c>
      <c r="AB134" s="12">
        <v>0.66969999999999996</v>
      </c>
    </row>
    <row r="135" spans="1:29" ht="16.5" customHeight="1" x14ac:dyDescent="0.3">
      <c r="A135" s="51">
        <v>2474</v>
      </c>
      <c r="B135" s="34" t="str">
        <f>VLOOKUP(A135,'1_문헌특성'!C:AQ,2,0)</f>
        <v>Aras (2019)</v>
      </c>
      <c r="C135" s="34" t="str">
        <f>VLOOKUP(A135,'1_문헌특성'!C:AQ,3,0)</f>
        <v>RCT</v>
      </c>
      <c r="D135" s="35" t="str">
        <f>VLOOKUP(A135, '1_문헌특성'!C:AQ, 8, 0)</f>
        <v>1.뇌성마비</v>
      </c>
      <c r="E135" s="34" t="str">
        <f>VLOOKUP(A135, '1_문헌특성'!C:AQ, 9, 0)</f>
        <v>소아(6~14세)</v>
      </c>
      <c r="F135" s="35" t="str">
        <f>VLOOKUP(A135, '1_문헌특성'!C:AQ, 27, 0)</f>
        <v>robotic supported treadmill exercise</v>
      </c>
      <c r="G135" s="35">
        <f>VLOOKUP(A135, '1_문헌특성'!C:AQ, 28, 0)</f>
        <v>1</v>
      </c>
      <c r="H135" s="35">
        <f>VLOOKUP(A135, '1_문헌특성'!C:AQ, 29, 0)</f>
        <v>1</v>
      </c>
      <c r="I135" s="35" t="str">
        <f>VLOOKUP(A135, '1_문헌특성'!C:AQ, 30, 0)</f>
        <v>Lokomat</v>
      </c>
      <c r="J135" s="58" t="str">
        <f>VLOOKUP(A135, '1_문헌특성'!C:AQ, 33, 0)</f>
        <v>partial body weight supported treadmill exercise(PBWSTE)</v>
      </c>
      <c r="L135" s="17" t="s">
        <v>272</v>
      </c>
      <c r="M135" s="17" t="s">
        <v>345</v>
      </c>
      <c r="N135" s="17" t="s">
        <v>355</v>
      </c>
      <c r="O135" s="18" t="s">
        <v>354</v>
      </c>
      <c r="P135" s="16" t="str">
        <f>VLOOKUP(A135,'1_문헌특성'!C:AQ,40,0)</f>
        <v>추적관찰 3개월</v>
      </c>
      <c r="Q135" s="17">
        <v>0</v>
      </c>
      <c r="R135" s="17">
        <v>10</v>
      </c>
      <c r="S135" s="15">
        <v>0.5</v>
      </c>
      <c r="T135" s="15">
        <v>0.3</v>
      </c>
      <c r="U135" s="17">
        <v>10</v>
      </c>
      <c r="V135" s="15">
        <v>0.6</v>
      </c>
      <c r="W135" s="15">
        <v>0.3</v>
      </c>
      <c r="AC135" s="12" t="s">
        <v>362</v>
      </c>
    </row>
    <row r="136" spans="1:29" x14ac:dyDescent="0.3">
      <c r="A136" s="51">
        <v>2474</v>
      </c>
      <c r="B136" s="34" t="str">
        <f>VLOOKUP(A136,'1_문헌특성'!C:AQ,2,0)</f>
        <v>Aras (2019)</v>
      </c>
      <c r="C136" s="34" t="str">
        <f>VLOOKUP(A136,'1_문헌특성'!C:AQ,3,0)</f>
        <v>RCT</v>
      </c>
      <c r="D136" s="35" t="str">
        <f>VLOOKUP(A136, '1_문헌특성'!C:AQ, 8, 0)</f>
        <v>1.뇌성마비</v>
      </c>
      <c r="E136" s="34" t="str">
        <f>VLOOKUP(A136, '1_문헌특성'!C:AQ, 9, 0)</f>
        <v>소아(6~14세)</v>
      </c>
      <c r="F136" s="35" t="str">
        <f>VLOOKUP(A136, '1_문헌특성'!C:AQ, 27, 0)</f>
        <v>robotic supported treadmill exercise</v>
      </c>
      <c r="G136" s="35">
        <f>VLOOKUP(A136, '1_문헌특성'!C:AQ, 28, 0)</f>
        <v>1</v>
      </c>
      <c r="H136" s="35">
        <f>VLOOKUP(A136, '1_문헌특성'!C:AQ, 29, 0)</f>
        <v>1</v>
      </c>
      <c r="I136" s="35" t="str">
        <f>VLOOKUP(A136, '1_문헌특성'!C:AQ, 30, 0)</f>
        <v>Lokomat</v>
      </c>
      <c r="J136" s="59" t="s">
        <v>342</v>
      </c>
      <c r="L136" s="17" t="s">
        <v>272</v>
      </c>
      <c r="M136" s="17" t="s">
        <v>345</v>
      </c>
      <c r="N136" s="17" t="s">
        <v>355</v>
      </c>
      <c r="O136" s="18" t="s">
        <v>354</v>
      </c>
      <c r="P136" s="16" t="str">
        <f>VLOOKUP(A136,'1_문헌특성'!C:AQ,40,0)</f>
        <v>추적관찰 3개월</v>
      </c>
      <c r="Q136" s="17">
        <v>0</v>
      </c>
      <c r="S136" s="15"/>
      <c r="T136" s="15"/>
      <c r="U136" s="17">
        <v>9</v>
      </c>
      <c r="V136" s="15">
        <v>0.6</v>
      </c>
      <c r="W136" s="15">
        <v>0.3</v>
      </c>
      <c r="AC136" s="12" t="s">
        <v>362</v>
      </c>
    </row>
    <row r="137" spans="1:29" x14ac:dyDescent="0.3">
      <c r="A137" s="51">
        <v>2474</v>
      </c>
      <c r="B137" s="34" t="str">
        <f>VLOOKUP(A137,'1_문헌특성'!C:AQ,2,0)</f>
        <v>Aras (2019)</v>
      </c>
      <c r="C137" s="34" t="str">
        <f>VLOOKUP(A137,'1_문헌특성'!C:AQ,3,0)</f>
        <v>RCT</v>
      </c>
      <c r="D137" s="35" t="str">
        <f>VLOOKUP(A137, '1_문헌특성'!C:AQ, 8, 0)</f>
        <v>1.뇌성마비</v>
      </c>
      <c r="E137" s="34" t="str">
        <f>VLOOKUP(A137, '1_문헌특성'!C:AQ, 9, 0)</f>
        <v>소아(6~14세)</v>
      </c>
      <c r="F137" s="35" t="str">
        <f>VLOOKUP(A137, '1_문헌특성'!C:AQ, 27, 0)</f>
        <v>robotic supported treadmill exercise</v>
      </c>
      <c r="G137" s="35">
        <f>VLOOKUP(A137, '1_문헌특성'!C:AQ, 28, 0)</f>
        <v>1</v>
      </c>
      <c r="H137" s="35">
        <f>VLOOKUP(A137, '1_문헌특성'!C:AQ, 29, 0)</f>
        <v>1</v>
      </c>
      <c r="I137" s="35" t="str">
        <f>VLOOKUP(A137, '1_문헌특성'!C:AQ, 30, 0)</f>
        <v>Lokomat</v>
      </c>
      <c r="J137" s="58" t="str">
        <f>VLOOKUP(A137, '1_문헌특성'!C:AQ, 33, 0)</f>
        <v>partial body weight supported treadmill exercise(PBWSTE)</v>
      </c>
      <c r="L137" s="17" t="s">
        <v>272</v>
      </c>
      <c r="M137" s="17" t="s">
        <v>346</v>
      </c>
      <c r="N137" s="17" t="s">
        <v>347</v>
      </c>
      <c r="O137" s="18" t="s">
        <v>354</v>
      </c>
      <c r="P137" s="16" t="str">
        <f>VLOOKUP(A137,'1_문헌특성'!C:AQ,40,0)</f>
        <v>추적관찰 3개월</v>
      </c>
      <c r="Q137" s="17">
        <v>0</v>
      </c>
      <c r="R137" s="17">
        <v>10</v>
      </c>
      <c r="S137" s="15">
        <v>92.8</v>
      </c>
      <c r="T137" s="15">
        <v>28.5</v>
      </c>
      <c r="U137" s="17">
        <v>10</v>
      </c>
      <c r="V137" s="15">
        <v>98</v>
      </c>
      <c r="W137" s="15">
        <v>38.200000000000003</v>
      </c>
      <c r="AC137" s="12" t="s">
        <v>362</v>
      </c>
    </row>
    <row r="138" spans="1:29" x14ac:dyDescent="0.3">
      <c r="A138" s="51">
        <v>2474</v>
      </c>
      <c r="B138" s="34" t="str">
        <f>VLOOKUP(A138,'1_문헌특성'!C:AQ,2,0)</f>
        <v>Aras (2019)</v>
      </c>
      <c r="C138" s="34" t="str">
        <f>VLOOKUP(A138,'1_문헌특성'!C:AQ,3,0)</f>
        <v>RCT</v>
      </c>
      <c r="D138" s="35" t="str">
        <f>VLOOKUP(A138, '1_문헌특성'!C:AQ, 8, 0)</f>
        <v>1.뇌성마비</v>
      </c>
      <c r="E138" s="34" t="str">
        <f>VLOOKUP(A138, '1_문헌특성'!C:AQ, 9, 0)</f>
        <v>소아(6~14세)</v>
      </c>
      <c r="F138" s="35" t="str">
        <f>VLOOKUP(A138, '1_문헌특성'!C:AQ, 27, 0)</f>
        <v>robotic supported treadmill exercise</v>
      </c>
      <c r="G138" s="35">
        <f>VLOOKUP(A138, '1_문헌특성'!C:AQ, 28, 0)</f>
        <v>1</v>
      </c>
      <c r="H138" s="35">
        <f>VLOOKUP(A138, '1_문헌특성'!C:AQ, 29, 0)</f>
        <v>1</v>
      </c>
      <c r="I138" s="35" t="str">
        <f>VLOOKUP(A138, '1_문헌특성'!C:AQ, 30, 0)</f>
        <v>Lokomat</v>
      </c>
      <c r="J138" s="59" t="s">
        <v>342</v>
      </c>
      <c r="L138" s="17" t="s">
        <v>272</v>
      </c>
      <c r="M138" s="17" t="s">
        <v>346</v>
      </c>
      <c r="N138" s="17" t="s">
        <v>347</v>
      </c>
      <c r="O138" s="18" t="s">
        <v>354</v>
      </c>
      <c r="P138" s="16" t="str">
        <f>VLOOKUP(A138,'1_문헌특성'!C:AQ,40,0)</f>
        <v>추적관찰 3개월</v>
      </c>
      <c r="Q138" s="17">
        <v>0</v>
      </c>
      <c r="S138" s="15"/>
      <c r="T138" s="15"/>
      <c r="U138" s="17">
        <v>9</v>
      </c>
      <c r="V138" s="15">
        <v>101.2</v>
      </c>
      <c r="W138" s="15">
        <v>28.7</v>
      </c>
      <c r="AC138" s="12" t="s">
        <v>362</v>
      </c>
    </row>
    <row r="139" spans="1:29" x14ac:dyDescent="0.3">
      <c r="A139" s="51">
        <v>2474</v>
      </c>
      <c r="B139" s="34" t="str">
        <f>VLOOKUP(A139,'1_문헌특성'!C:AQ,2,0)</f>
        <v>Aras (2019)</v>
      </c>
      <c r="C139" s="34" t="str">
        <f>VLOOKUP(A139,'1_문헌특성'!C:AQ,3,0)</f>
        <v>RCT</v>
      </c>
      <c r="D139" s="35" t="str">
        <f>VLOOKUP(A139, '1_문헌특성'!C:AQ, 8, 0)</f>
        <v>1.뇌성마비</v>
      </c>
      <c r="E139" s="34" t="str">
        <f>VLOOKUP(A139, '1_문헌특성'!C:AQ, 9, 0)</f>
        <v>소아(6~14세)</v>
      </c>
      <c r="F139" s="35" t="str">
        <f>VLOOKUP(A139, '1_문헌특성'!C:AQ, 27, 0)</f>
        <v>robotic supported treadmill exercise</v>
      </c>
      <c r="G139" s="35">
        <f>VLOOKUP(A139, '1_문헌특성'!C:AQ, 28, 0)</f>
        <v>1</v>
      </c>
      <c r="H139" s="35">
        <f>VLOOKUP(A139, '1_문헌특성'!C:AQ, 29, 0)</f>
        <v>1</v>
      </c>
      <c r="I139" s="35" t="str">
        <f>VLOOKUP(A139, '1_문헌특성'!C:AQ, 30, 0)</f>
        <v>Lokomat</v>
      </c>
      <c r="J139" s="58" t="str">
        <f>VLOOKUP(A139, '1_문헌특성'!C:AQ, 33, 0)</f>
        <v>partial body weight supported treadmill exercise(PBWSTE)</v>
      </c>
      <c r="L139" s="17" t="s">
        <v>272</v>
      </c>
      <c r="M139" s="17" t="s">
        <v>348</v>
      </c>
      <c r="N139" s="17" t="s">
        <v>79</v>
      </c>
      <c r="O139" s="18" t="s">
        <v>354</v>
      </c>
      <c r="P139" s="16" t="str">
        <f>VLOOKUP(A139,'1_문헌특성'!C:AQ,40,0)</f>
        <v>추적관찰 3개월</v>
      </c>
      <c r="Q139" s="17">
        <v>0</v>
      </c>
      <c r="R139" s="17">
        <v>10</v>
      </c>
      <c r="S139" s="15">
        <v>0.6</v>
      </c>
      <c r="T139" s="15">
        <v>0.2</v>
      </c>
      <c r="U139" s="17">
        <v>10</v>
      </c>
      <c r="V139" s="15">
        <v>0.7</v>
      </c>
      <c r="W139" s="15">
        <v>0.2</v>
      </c>
      <c r="AC139" s="12" t="s">
        <v>362</v>
      </c>
    </row>
    <row r="140" spans="1:29" x14ac:dyDescent="0.3">
      <c r="A140" s="51">
        <v>2474</v>
      </c>
      <c r="B140" s="34" t="str">
        <f>VLOOKUP(A140,'1_문헌특성'!C:AQ,2,0)</f>
        <v>Aras (2019)</v>
      </c>
      <c r="C140" s="34" t="str">
        <f>VLOOKUP(A140,'1_문헌특성'!C:AQ,3,0)</f>
        <v>RCT</v>
      </c>
      <c r="D140" s="35" t="str">
        <f>VLOOKUP(A140, '1_문헌특성'!C:AQ, 8, 0)</f>
        <v>1.뇌성마비</v>
      </c>
      <c r="E140" s="34" t="str">
        <f>VLOOKUP(A140, '1_문헌특성'!C:AQ, 9, 0)</f>
        <v>소아(6~14세)</v>
      </c>
      <c r="F140" s="35" t="str">
        <f>VLOOKUP(A140, '1_문헌특성'!C:AQ, 27, 0)</f>
        <v>robotic supported treadmill exercise</v>
      </c>
      <c r="G140" s="35">
        <f>VLOOKUP(A140, '1_문헌특성'!C:AQ, 28, 0)</f>
        <v>1</v>
      </c>
      <c r="H140" s="35">
        <f>VLOOKUP(A140, '1_문헌특성'!C:AQ, 29, 0)</f>
        <v>1</v>
      </c>
      <c r="I140" s="35" t="str">
        <f>VLOOKUP(A140, '1_문헌특성'!C:AQ, 30, 0)</f>
        <v>Lokomat</v>
      </c>
      <c r="J140" s="59" t="s">
        <v>342</v>
      </c>
      <c r="L140" s="17" t="s">
        <v>272</v>
      </c>
      <c r="M140" s="17" t="s">
        <v>348</v>
      </c>
      <c r="N140" s="17" t="s">
        <v>79</v>
      </c>
      <c r="O140" s="18" t="s">
        <v>354</v>
      </c>
      <c r="P140" s="16" t="str">
        <f>VLOOKUP(A140,'1_문헌특성'!C:AQ,40,0)</f>
        <v>추적관찰 3개월</v>
      </c>
      <c r="Q140" s="17">
        <v>0</v>
      </c>
      <c r="S140" s="15"/>
      <c r="T140" s="15"/>
      <c r="U140" s="17">
        <v>9</v>
      </c>
      <c r="V140" s="15">
        <v>0.6</v>
      </c>
      <c r="W140" s="15">
        <v>0.3</v>
      </c>
      <c r="AC140" s="12" t="s">
        <v>362</v>
      </c>
    </row>
    <row r="141" spans="1:29" x14ac:dyDescent="0.3">
      <c r="A141" s="51">
        <v>2474</v>
      </c>
      <c r="B141" s="34" t="str">
        <f>VLOOKUP(A141,'1_문헌특성'!C:AQ,2,0)</f>
        <v>Aras (2019)</v>
      </c>
      <c r="C141" s="34" t="str">
        <f>VLOOKUP(A141,'1_문헌특성'!C:AQ,3,0)</f>
        <v>RCT</v>
      </c>
      <c r="D141" s="35" t="str">
        <f>VLOOKUP(A141, '1_문헌특성'!C:AQ, 8, 0)</f>
        <v>1.뇌성마비</v>
      </c>
      <c r="E141" s="34" t="str">
        <f>VLOOKUP(A141, '1_문헌특성'!C:AQ, 9, 0)</f>
        <v>소아(6~14세)</v>
      </c>
      <c r="F141" s="35" t="str">
        <f>VLOOKUP(A141, '1_문헌특성'!C:AQ, 27, 0)</f>
        <v>robotic supported treadmill exercise</v>
      </c>
      <c r="G141" s="35">
        <f>VLOOKUP(A141, '1_문헌특성'!C:AQ, 28, 0)</f>
        <v>1</v>
      </c>
      <c r="H141" s="35">
        <f>VLOOKUP(A141, '1_문헌특성'!C:AQ, 29, 0)</f>
        <v>1</v>
      </c>
      <c r="I141" s="35" t="str">
        <f>VLOOKUP(A141, '1_문헌특성'!C:AQ, 30, 0)</f>
        <v>Lokomat</v>
      </c>
      <c r="J141" s="58" t="str">
        <f>VLOOKUP(A141, '1_문헌특성'!C:AQ, 33, 0)</f>
        <v>partial body weight supported treadmill exercise(PBWSTE)</v>
      </c>
      <c r="L141" s="17" t="s">
        <v>272</v>
      </c>
      <c r="M141" s="17" t="s">
        <v>349</v>
      </c>
      <c r="N141" s="17" t="s">
        <v>79</v>
      </c>
      <c r="O141" s="18" t="s">
        <v>354</v>
      </c>
      <c r="P141" s="16" t="str">
        <f>VLOOKUP(A141,'1_문헌특성'!C:AQ,40,0)</f>
        <v>추적관찰 3개월</v>
      </c>
      <c r="Q141" s="17">
        <v>0</v>
      </c>
      <c r="R141" s="17">
        <v>10</v>
      </c>
      <c r="S141" s="15">
        <v>0.3</v>
      </c>
      <c r="T141" s="15">
        <v>0.1</v>
      </c>
      <c r="U141" s="17">
        <v>10</v>
      </c>
      <c r="V141" s="15">
        <v>0.4</v>
      </c>
      <c r="W141" s="15">
        <v>0.2</v>
      </c>
      <c r="AC141" s="12" t="s">
        <v>362</v>
      </c>
    </row>
    <row r="142" spans="1:29" x14ac:dyDescent="0.3">
      <c r="A142" s="51">
        <v>2474</v>
      </c>
      <c r="B142" s="34" t="str">
        <f>VLOOKUP(A142,'1_문헌특성'!C:AQ,2,0)</f>
        <v>Aras (2019)</v>
      </c>
      <c r="C142" s="34" t="str">
        <f>VLOOKUP(A142,'1_문헌특성'!C:AQ,3,0)</f>
        <v>RCT</v>
      </c>
      <c r="D142" s="35" t="str">
        <f>VLOOKUP(A142, '1_문헌특성'!C:AQ, 8, 0)</f>
        <v>1.뇌성마비</v>
      </c>
      <c r="E142" s="34" t="str">
        <f>VLOOKUP(A142, '1_문헌특성'!C:AQ, 9, 0)</f>
        <v>소아(6~14세)</v>
      </c>
      <c r="F142" s="35" t="str">
        <f>VLOOKUP(A142, '1_문헌특성'!C:AQ, 27, 0)</f>
        <v>robotic supported treadmill exercise</v>
      </c>
      <c r="G142" s="35">
        <f>VLOOKUP(A142, '1_문헌특성'!C:AQ, 28, 0)</f>
        <v>1</v>
      </c>
      <c r="H142" s="35">
        <f>VLOOKUP(A142, '1_문헌특성'!C:AQ, 29, 0)</f>
        <v>1</v>
      </c>
      <c r="I142" s="35" t="str">
        <f>VLOOKUP(A142, '1_문헌특성'!C:AQ, 30, 0)</f>
        <v>Lokomat</v>
      </c>
      <c r="J142" s="59" t="s">
        <v>342</v>
      </c>
      <c r="L142" s="17" t="s">
        <v>272</v>
      </c>
      <c r="M142" s="17" t="s">
        <v>349</v>
      </c>
      <c r="N142" s="17" t="s">
        <v>79</v>
      </c>
      <c r="O142" s="18" t="s">
        <v>354</v>
      </c>
      <c r="P142" s="16" t="str">
        <f>VLOOKUP(A142,'1_문헌특성'!C:AQ,40,0)</f>
        <v>추적관찰 3개월</v>
      </c>
      <c r="Q142" s="17">
        <v>0</v>
      </c>
      <c r="S142" s="15"/>
      <c r="T142" s="15"/>
      <c r="U142" s="17">
        <v>9</v>
      </c>
      <c r="V142" s="15">
        <v>0.3</v>
      </c>
      <c r="W142" s="15">
        <v>0.1</v>
      </c>
      <c r="AC142" s="12" t="s">
        <v>362</v>
      </c>
    </row>
    <row r="143" spans="1:29" x14ac:dyDescent="0.3">
      <c r="A143" s="51">
        <v>2474</v>
      </c>
      <c r="B143" s="34" t="str">
        <f>VLOOKUP(A143,'1_문헌특성'!C:AQ,2,0)</f>
        <v>Aras (2019)</v>
      </c>
      <c r="C143" s="34" t="str">
        <f>VLOOKUP(A143,'1_문헌특성'!C:AQ,3,0)</f>
        <v>RCT</v>
      </c>
      <c r="D143" s="35" t="str">
        <f>VLOOKUP(A143, '1_문헌특성'!C:AQ, 8, 0)</f>
        <v>1.뇌성마비</v>
      </c>
      <c r="E143" s="34" t="str">
        <f>VLOOKUP(A143, '1_문헌특성'!C:AQ, 9, 0)</f>
        <v>소아(6~14세)</v>
      </c>
      <c r="F143" s="35" t="str">
        <f>VLOOKUP(A143, '1_문헌특성'!C:AQ, 27, 0)</f>
        <v>robotic supported treadmill exercise</v>
      </c>
      <c r="G143" s="35">
        <f>VLOOKUP(A143, '1_문헌특성'!C:AQ, 28, 0)</f>
        <v>1</v>
      </c>
      <c r="H143" s="35">
        <f>VLOOKUP(A143, '1_문헌특성'!C:AQ, 29, 0)</f>
        <v>1</v>
      </c>
      <c r="I143" s="35" t="str">
        <f>VLOOKUP(A143, '1_문헌특성'!C:AQ, 30, 0)</f>
        <v>Lokomat</v>
      </c>
      <c r="J143" s="58" t="str">
        <f>VLOOKUP(A143, '1_문헌특성'!C:AQ, 33, 0)</f>
        <v>partial body weight supported treadmill exercise(PBWSTE)</v>
      </c>
      <c r="L143" s="17" t="s">
        <v>272</v>
      </c>
      <c r="M143" s="17" t="s">
        <v>350</v>
      </c>
      <c r="O143" s="18" t="s">
        <v>354</v>
      </c>
      <c r="P143" s="16" t="str">
        <f>VLOOKUP(A143,'1_문헌특성'!C:AQ,40,0)</f>
        <v>추적관찰 3개월</v>
      </c>
      <c r="Q143" s="17">
        <v>0</v>
      </c>
      <c r="R143" s="17">
        <v>10</v>
      </c>
      <c r="S143" s="15">
        <v>0.4</v>
      </c>
      <c r="T143" s="15">
        <v>0.1</v>
      </c>
      <c r="U143" s="17">
        <v>10</v>
      </c>
      <c r="V143" s="15">
        <v>0.5</v>
      </c>
      <c r="W143" s="15">
        <v>0.2</v>
      </c>
      <c r="AC143" s="12" t="s">
        <v>362</v>
      </c>
    </row>
    <row r="144" spans="1:29" x14ac:dyDescent="0.3">
      <c r="A144" s="51">
        <v>2474</v>
      </c>
      <c r="B144" s="34" t="str">
        <f>VLOOKUP(A144,'1_문헌특성'!C:AQ,2,0)</f>
        <v>Aras (2019)</v>
      </c>
      <c r="C144" s="34" t="str">
        <f>VLOOKUP(A144,'1_문헌특성'!C:AQ,3,0)</f>
        <v>RCT</v>
      </c>
      <c r="D144" s="35" t="str">
        <f>VLOOKUP(A144, '1_문헌특성'!C:AQ, 8, 0)</f>
        <v>1.뇌성마비</v>
      </c>
      <c r="E144" s="34" t="str">
        <f>VLOOKUP(A144, '1_문헌특성'!C:AQ, 9, 0)</f>
        <v>소아(6~14세)</v>
      </c>
      <c r="F144" s="35" t="str">
        <f>VLOOKUP(A144, '1_문헌특성'!C:AQ, 27, 0)</f>
        <v>robotic supported treadmill exercise</v>
      </c>
      <c r="G144" s="35">
        <f>VLOOKUP(A144, '1_문헌특성'!C:AQ, 28, 0)</f>
        <v>1</v>
      </c>
      <c r="H144" s="35">
        <f>VLOOKUP(A144, '1_문헌특성'!C:AQ, 29, 0)</f>
        <v>1</v>
      </c>
      <c r="I144" s="35" t="str">
        <f>VLOOKUP(A144, '1_문헌특성'!C:AQ, 30, 0)</f>
        <v>Lokomat</v>
      </c>
      <c r="J144" s="59" t="s">
        <v>342</v>
      </c>
      <c r="L144" s="17" t="s">
        <v>272</v>
      </c>
      <c r="M144" s="17" t="s">
        <v>350</v>
      </c>
      <c r="O144" s="18" t="s">
        <v>354</v>
      </c>
      <c r="P144" s="16" t="str">
        <f>VLOOKUP(A144,'1_문헌특성'!C:AQ,40,0)</f>
        <v>추적관찰 3개월</v>
      </c>
      <c r="Q144" s="17">
        <v>0</v>
      </c>
      <c r="S144" s="15"/>
      <c r="T144" s="15"/>
      <c r="U144" s="17">
        <v>9</v>
      </c>
      <c r="V144" s="15">
        <v>0.4</v>
      </c>
      <c r="W144" s="15">
        <v>0.2</v>
      </c>
      <c r="AC144" s="12" t="s">
        <v>362</v>
      </c>
    </row>
    <row r="145" spans="1:29" x14ac:dyDescent="0.3">
      <c r="A145" s="51">
        <v>2474</v>
      </c>
      <c r="B145" s="34" t="str">
        <f>VLOOKUP(A145,'1_문헌특성'!C:AQ,2,0)</f>
        <v>Aras (2019)</v>
      </c>
      <c r="C145" s="34" t="str">
        <f>VLOOKUP(A145,'1_문헌특성'!C:AQ,3,0)</f>
        <v>RCT</v>
      </c>
      <c r="D145" s="35" t="str">
        <f>VLOOKUP(A145, '1_문헌특성'!C:AQ, 8, 0)</f>
        <v>1.뇌성마비</v>
      </c>
      <c r="E145" s="34" t="str">
        <f>VLOOKUP(A145, '1_문헌특성'!C:AQ, 9, 0)</f>
        <v>소아(6~14세)</v>
      </c>
      <c r="F145" s="35" t="str">
        <f>VLOOKUP(A145, '1_문헌특성'!C:AQ, 27, 0)</f>
        <v>robotic supported treadmill exercise</v>
      </c>
      <c r="G145" s="35">
        <f>VLOOKUP(A145, '1_문헌특성'!C:AQ, 28, 0)</f>
        <v>1</v>
      </c>
      <c r="H145" s="35">
        <f>VLOOKUP(A145, '1_문헌특성'!C:AQ, 29, 0)</f>
        <v>1</v>
      </c>
      <c r="I145" s="35" t="str">
        <f>VLOOKUP(A145, '1_문헌특성'!C:AQ, 30, 0)</f>
        <v>Lokomat</v>
      </c>
      <c r="J145" s="58" t="str">
        <f>VLOOKUP(A145, '1_문헌특성'!C:AQ, 33, 0)</f>
        <v>partial body weight supported treadmill exercise(PBWSTE)</v>
      </c>
      <c r="L145" s="17" t="s">
        <v>272</v>
      </c>
      <c r="M145" s="17" t="s">
        <v>351</v>
      </c>
      <c r="O145" s="18" t="s">
        <v>354</v>
      </c>
      <c r="P145" s="16" t="str">
        <f>VLOOKUP(A145,'1_문헌특성'!C:AQ,40,0)</f>
        <v>추적관찰 3개월</v>
      </c>
      <c r="Q145" s="17">
        <v>0</v>
      </c>
      <c r="R145" s="17">
        <v>10</v>
      </c>
      <c r="S145" s="15">
        <v>0.5</v>
      </c>
      <c r="T145" s="15">
        <v>0.4</v>
      </c>
      <c r="U145" s="17">
        <v>10</v>
      </c>
      <c r="V145" s="15">
        <v>0.6</v>
      </c>
      <c r="W145" s="15">
        <v>0.6</v>
      </c>
      <c r="AC145" s="12" t="s">
        <v>362</v>
      </c>
    </row>
    <row r="146" spans="1:29" x14ac:dyDescent="0.3">
      <c r="A146" s="51">
        <v>2474</v>
      </c>
      <c r="B146" s="34" t="str">
        <f>VLOOKUP(A146,'1_문헌특성'!C:AQ,2,0)</f>
        <v>Aras (2019)</v>
      </c>
      <c r="C146" s="34" t="str">
        <f>VLOOKUP(A146,'1_문헌특성'!C:AQ,3,0)</f>
        <v>RCT</v>
      </c>
      <c r="D146" s="35" t="str">
        <f>VLOOKUP(A146, '1_문헌특성'!C:AQ, 8, 0)</f>
        <v>1.뇌성마비</v>
      </c>
      <c r="E146" s="34" t="str">
        <f>VLOOKUP(A146, '1_문헌특성'!C:AQ, 9, 0)</f>
        <v>소아(6~14세)</v>
      </c>
      <c r="F146" s="35" t="str">
        <f>VLOOKUP(A146, '1_문헌특성'!C:AQ, 27, 0)</f>
        <v>robotic supported treadmill exercise</v>
      </c>
      <c r="G146" s="35">
        <f>VLOOKUP(A146, '1_문헌특성'!C:AQ, 28, 0)</f>
        <v>1</v>
      </c>
      <c r="H146" s="35">
        <f>VLOOKUP(A146, '1_문헌특성'!C:AQ, 29, 0)</f>
        <v>1</v>
      </c>
      <c r="I146" s="35" t="str">
        <f>VLOOKUP(A146, '1_문헌특성'!C:AQ, 30, 0)</f>
        <v>Lokomat</v>
      </c>
      <c r="J146" s="59" t="s">
        <v>342</v>
      </c>
      <c r="L146" s="17" t="s">
        <v>272</v>
      </c>
      <c r="M146" s="17" t="s">
        <v>351</v>
      </c>
      <c r="O146" s="18" t="s">
        <v>354</v>
      </c>
      <c r="P146" s="16" t="str">
        <f>VLOOKUP(A146,'1_문헌특성'!C:AQ,40,0)</f>
        <v>추적관찰 3개월</v>
      </c>
      <c r="Q146" s="17">
        <v>0</v>
      </c>
      <c r="S146" s="15"/>
      <c r="T146" s="15"/>
      <c r="U146" s="17">
        <v>9</v>
      </c>
      <c r="V146" s="15">
        <v>0.5</v>
      </c>
      <c r="W146" s="15">
        <v>0.6</v>
      </c>
      <c r="AC146" s="12" t="s">
        <v>362</v>
      </c>
    </row>
    <row r="147" spans="1:29" x14ac:dyDescent="0.3">
      <c r="A147" s="51">
        <v>2474</v>
      </c>
      <c r="B147" s="34" t="str">
        <f>VLOOKUP(A147,'1_문헌특성'!C:AQ,2,0)</f>
        <v>Aras (2019)</v>
      </c>
      <c r="C147" s="34" t="str">
        <f>VLOOKUP(A147,'1_문헌특성'!C:AQ,3,0)</f>
        <v>RCT</v>
      </c>
      <c r="D147" s="35" t="str">
        <f>VLOOKUP(A147, '1_문헌특성'!C:AQ, 8, 0)</f>
        <v>1.뇌성마비</v>
      </c>
      <c r="E147" s="34" t="str">
        <f>VLOOKUP(A147, '1_문헌특성'!C:AQ, 9, 0)</f>
        <v>소아(6~14세)</v>
      </c>
      <c r="F147" s="35" t="str">
        <f>VLOOKUP(A147, '1_문헌특성'!C:AQ, 27, 0)</f>
        <v>robotic supported treadmill exercise</v>
      </c>
      <c r="G147" s="35">
        <f>VLOOKUP(A147, '1_문헌특성'!C:AQ, 28, 0)</f>
        <v>1</v>
      </c>
      <c r="H147" s="35">
        <f>VLOOKUP(A147, '1_문헌특성'!C:AQ, 29, 0)</f>
        <v>1</v>
      </c>
      <c r="I147" s="35" t="str">
        <f>VLOOKUP(A147, '1_문헌특성'!C:AQ, 30, 0)</f>
        <v>Lokomat</v>
      </c>
      <c r="J147" s="58" t="str">
        <f>VLOOKUP(A147, '1_문헌특성'!C:AQ, 33, 0)</f>
        <v>partial body weight supported treadmill exercise(PBWSTE)</v>
      </c>
      <c r="L147" s="17" t="s">
        <v>272</v>
      </c>
      <c r="M147" s="17" t="s">
        <v>352</v>
      </c>
      <c r="O147" s="18" t="s">
        <v>354</v>
      </c>
      <c r="P147" s="16" t="str">
        <f>VLOOKUP(A147,'1_문헌특성'!C:AQ,40,0)</f>
        <v>추적관찰 3개월</v>
      </c>
      <c r="Q147" s="17">
        <v>0</v>
      </c>
      <c r="R147" s="17">
        <v>10</v>
      </c>
      <c r="S147" s="15">
        <v>0.7</v>
      </c>
      <c r="T147" s="15">
        <v>0.2</v>
      </c>
      <c r="U147" s="17">
        <v>10</v>
      </c>
      <c r="V147" s="15">
        <v>0.7</v>
      </c>
      <c r="W147" s="15">
        <v>0.4</v>
      </c>
      <c r="AC147" s="12" t="s">
        <v>362</v>
      </c>
    </row>
    <row r="148" spans="1:29" x14ac:dyDescent="0.3">
      <c r="A148" s="51">
        <v>2474</v>
      </c>
      <c r="B148" s="34" t="str">
        <f>VLOOKUP(A148,'1_문헌특성'!C:AQ,2,0)</f>
        <v>Aras (2019)</v>
      </c>
      <c r="C148" s="34" t="str">
        <f>VLOOKUP(A148,'1_문헌특성'!C:AQ,3,0)</f>
        <v>RCT</v>
      </c>
      <c r="D148" s="35" t="str">
        <f>VLOOKUP(A148, '1_문헌특성'!C:AQ, 8, 0)</f>
        <v>1.뇌성마비</v>
      </c>
      <c r="E148" s="34" t="str">
        <f>VLOOKUP(A148, '1_문헌특성'!C:AQ, 9, 0)</f>
        <v>소아(6~14세)</v>
      </c>
      <c r="F148" s="35" t="str">
        <f>VLOOKUP(A148, '1_문헌특성'!C:AQ, 27, 0)</f>
        <v>robotic supported treadmill exercise</v>
      </c>
      <c r="G148" s="35">
        <f>VLOOKUP(A148, '1_문헌특성'!C:AQ, 28, 0)</f>
        <v>1</v>
      </c>
      <c r="H148" s="35">
        <f>VLOOKUP(A148, '1_문헌특성'!C:AQ, 29, 0)</f>
        <v>1</v>
      </c>
      <c r="I148" s="35" t="str">
        <f>VLOOKUP(A148, '1_문헌특성'!C:AQ, 30, 0)</f>
        <v>Lokomat</v>
      </c>
      <c r="J148" s="59" t="s">
        <v>342</v>
      </c>
      <c r="L148" s="17" t="s">
        <v>272</v>
      </c>
      <c r="M148" s="17" t="s">
        <v>352</v>
      </c>
      <c r="O148" s="18" t="s">
        <v>354</v>
      </c>
      <c r="P148" s="16" t="str">
        <f>VLOOKUP(A148,'1_문헌특성'!C:AQ,40,0)</f>
        <v>추적관찰 3개월</v>
      </c>
      <c r="Q148" s="17">
        <v>0</v>
      </c>
      <c r="S148" s="15"/>
      <c r="T148" s="15"/>
      <c r="U148" s="17">
        <v>9</v>
      </c>
      <c r="V148" s="15">
        <v>0.7</v>
      </c>
      <c r="W148" s="15">
        <v>0.4</v>
      </c>
      <c r="AC148" s="12" t="s">
        <v>362</v>
      </c>
    </row>
    <row r="149" spans="1:29" x14ac:dyDescent="0.3">
      <c r="A149" s="51">
        <v>2474</v>
      </c>
      <c r="B149" s="34" t="str">
        <f>VLOOKUP(A149,'1_문헌특성'!C:AQ,2,0)</f>
        <v>Aras (2019)</v>
      </c>
      <c r="C149" s="34" t="str">
        <f>VLOOKUP(A149,'1_문헌특성'!C:AQ,3,0)</f>
        <v>RCT</v>
      </c>
      <c r="D149" s="35" t="str">
        <f>VLOOKUP(A149, '1_문헌특성'!C:AQ, 8, 0)</f>
        <v>1.뇌성마비</v>
      </c>
      <c r="E149" s="34" t="str">
        <f>VLOOKUP(A149, '1_문헌특성'!C:AQ, 9, 0)</f>
        <v>소아(6~14세)</v>
      </c>
      <c r="F149" s="35" t="str">
        <f>VLOOKUP(A149, '1_문헌특성'!C:AQ, 27, 0)</f>
        <v>robotic supported treadmill exercise</v>
      </c>
      <c r="G149" s="35">
        <f>VLOOKUP(A149, '1_문헌특성'!C:AQ, 28, 0)</f>
        <v>1</v>
      </c>
      <c r="H149" s="35">
        <f>VLOOKUP(A149, '1_문헌특성'!C:AQ, 29, 0)</f>
        <v>1</v>
      </c>
      <c r="I149" s="35" t="str">
        <f>VLOOKUP(A149, '1_문헌특성'!C:AQ, 30, 0)</f>
        <v>Lokomat</v>
      </c>
      <c r="J149" s="58" t="str">
        <f>VLOOKUP(A149, '1_문헌특성'!C:AQ, 33, 0)</f>
        <v>partial body weight supported treadmill exercise(PBWSTE)</v>
      </c>
      <c r="L149" s="17" t="s">
        <v>272</v>
      </c>
      <c r="M149" s="17" t="s">
        <v>353</v>
      </c>
      <c r="O149" s="18" t="s">
        <v>354</v>
      </c>
      <c r="P149" s="16" t="str">
        <f>VLOOKUP(A149,'1_문헌특성'!C:AQ,40,0)</f>
        <v>추적관찰 3개월</v>
      </c>
      <c r="Q149" s="17">
        <v>0</v>
      </c>
      <c r="R149" s="17">
        <v>10</v>
      </c>
      <c r="S149" s="15">
        <v>1.4</v>
      </c>
      <c r="T149" s="15">
        <v>0.4</v>
      </c>
      <c r="U149" s="17">
        <v>10</v>
      </c>
      <c r="V149" s="15">
        <v>1.5</v>
      </c>
      <c r="W149" s="15">
        <v>0.8</v>
      </c>
      <c r="AC149" s="12" t="s">
        <v>362</v>
      </c>
    </row>
    <row r="150" spans="1:29" x14ac:dyDescent="0.3">
      <c r="A150" s="51">
        <v>2474</v>
      </c>
      <c r="B150" s="34" t="str">
        <f>VLOOKUP(A150,'1_문헌특성'!C:AQ,2,0)</f>
        <v>Aras (2019)</v>
      </c>
      <c r="C150" s="34" t="str">
        <f>VLOOKUP(A150,'1_문헌특성'!C:AQ,3,0)</f>
        <v>RCT</v>
      </c>
      <c r="D150" s="35" t="str">
        <f>VLOOKUP(A150, '1_문헌특성'!C:AQ, 8, 0)</f>
        <v>1.뇌성마비</v>
      </c>
      <c r="E150" s="34" t="str">
        <f>VLOOKUP(A150, '1_문헌특성'!C:AQ, 9, 0)</f>
        <v>소아(6~14세)</v>
      </c>
      <c r="F150" s="35" t="str">
        <f>VLOOKUP(A150, '1_문헌특성'!C:AQ, 27, 0)</f>
        <v>robotic supported treadmill exercise</v>
      </c>
      <c r="G150" s="35">
        <f>VLOOKUP(A150, '1_문헌특성'!C:AQ, 28, 0)</f>
        <v>1</v>
      </c>
      <c r="H150" s="35">
        <f>VLOOKUP(A150, '1_문헌특성'!C:AQ, 29, 0)</f>
        <v>1</v>
      </c>
      <c r="I150" s="35" t="str">
        <f>VLOOKUP(A150, '1_문헌특성'!C:AQ, 30, 0)</f>
        <v>Lokomat</v>
      </c>
      <c r="J150" s="59" t="s">
        <v>342</v>
      </c>
      <c r="L150" s="17" t="s">
        <v>272</v>
      </c>
      <c r="M150" s="17" t="s">
        <v>353</v>
      </c>
      <c r="O150" s="18" t="s">
        <v>354</v>
      </c>
      <c r="P150" s="16" t="str">
        <f>VLOOKUP(A150,'1_문헌특성'!C:AQ,40,0)</f>
        <v>추적관찰 3개월</v>
      </c>
      <c r="Q150" s="17">
        <v>0</v>
      </c>
      <c r="S150" s="15"/>
      <c r="T150" s="15"/>
      <c r="U150" s="17">
        <v>9</v>
      </c>
      <c r="V150" s="15">
        <v>1.4</v>
      </c>
      <c r="W150" s="15">
        <v>0.9</v>
      </c>
      <c r="AC150" s="12" t="s">
        <v>362</v>
      </c>
    </row>
    <row r="151" spans="1:29" x14ac:dyDescent="0.3">
      <c r="A151" s="51">
        <v>2474</v>
      </c>
      <c r="B151" s="34" t="str">
        <f>VLOOKUP(A151,'1_문헌특성'!C:AQ,2,0)</f>
        <v>Aras (2019)</v>
      </c>
      <c r="C151" s="34" t="str">
        <f>VLOOKUP(A151,'1_문헌특성'!C:AQ,3,0)</f>
        <v>RCT</v>
      </c>
      <c r="D151" s="35" t="str">
        <f>VLOOKUP(A151, '1_문헌특성'!C:AQ, 8, 0)</f>
        <v>1.뇌성마비</v>
      </c>
      <c r="E151" s="34" t="str">
        <f>VLOOKUP(A151, '1_문헌특성'!C:AQ, 9, 0)</f>
        <v>소아(6~14세)</v>
      </c>
      <c r="F151" s="35" t="str">
        <f>VLOOKUP(A151, '1_문헌특성'!C:AQ, 27, 0)</f>
        <v>robotic supported treadmill exercise</v>
      </c>
      <c r="G151" s="35">
        <f>VLOOKUP(A151, '1_문헌특성'!C:AQ, 28, 0)</f>
        <v>1</v>
      </c>
      <c r="H151" s="35">
        <f>VLOOKUP(A151, '1_문헌특성'!C:AQ, 29, 0)</f>
        <v>1</v>
      </c>
      <c r="I151" s="35" t="str">
        <f>VLOOKUP(A151, '1_문헌특성'!C:AQ, 30, 0)</f>
        <v>Lokomat</v>
      </c>
      <c r="J151" s="58" t="str">
        <f>VLOOKUP(A151, '1_문헌특성'!C:AQ, 33, 0)</f>
        <v>partial body weight supported treadmill exercise(PBWSTE)</v>
      </c>
      <c r="L151" s="17" t="s">
        <v>272</v>
      </c>
      <c r="M151" s="17" t="s">
        <v>345</v>
      </c>
      <c r="N151" s="17" t="s">
        <v>355</v>
      </c>
      <c r="O151" s="18" t="s">
        <v>354</v>
      </c>
      <c r="P151" s="16" t="str">
        <f>VLOOKUP(A151,'1_문헌특성'!C:AQ,40,0)</f>
        <v>추적관찰 3개월</v>
      </c>
      <c r="Q151" s="17" t="s">
        <v>267</v>
      </c>
      <c r="R151" s="17">
        <v>10</v>
      </c>
      <c r="S151" s="15">
        <v>0.6</v>
      </c>
      <c r="T151" s="15">
        <v>0.3</v>
      </c>
      <c r="U151" s="17">
        <v>10</v>
      </c>
      <c r="V151" s="15">
        <v>0.7</v>
      </c>
      <c r="W151" s="15">
        <v>0.3</v>
      </c>
      <c r="AC151" s="12" t="s">
        <v>362</v>
      </c>
    </row>
    <row r="152" spans="1:29" x14ac:dyDescent="0.3">
      <c r="A152" s="51">
        <v>2474</v>
      </c>
      <c r="B152" s="34" t="str">
        <f>VLOOKUP(A152,'1_문헌특성'!C:AQ,2,0)</f>
        <v>Aras (2019)</v>
      </c>
      <c r="C152" s="34" t="str">
        <f>VLOOKUP(A152,'1_문헌특성'!C:AQ,3,0)</f>
        <v>RCT</v>
      </c>
      <c r="D152" s="35" t="str">
        <f>VLOOKUP(A152, '1_문헌특성'!C:AQ, 8, 0)</f>
        <v>1.뇌성마비</v>
      </c>
      <c r="E152" s="34" t="str">
        <f>VLOOKUP(A152, '1_문헌특성'!C:AQ, 9, 0)</f>
        <v>소아(6~14세)</v>
      </c>
      <c r="F152" s="35" t="str">
        <f>VLOOKUP(A152, '1_문헌특성'!C:AQ, 27, 0)</f>
        <v>robotic supported treadmill exercise</v>
      </c>
      <c r="G152" s="35">
        <f>VLOOKUP(A152, '1_문헌특성'!C:AQ, 28, 0)</f>
        <v>1</v>
      </c>
      <c r="H152" s="35">
        <f>VLOOKUP(A152, '1_문헌특성'!C:AQ, 29, 0)</f>
        <v>1</v>
      </c>
      <c r="I152" s="35" t="str">
        <f>VLOOKUP(A152, '1_문헌특성'!C:AQ, 30, 0)</f>
        <v>Lokomat</v>
      </c>
      <c r="J152" s="59" t="s">
        <v>342</v>
      </c>
      <c r="L152" s="17" t="s">
        <v>272</v>
      </c>
      <c r="M152" s="17" t="s">
        <v>345</v>
      </c>
      <c r="N152" s="17" t="s">
        <v>355</v>
      </c>
      <c r="O152" s="18" t="s">
        <v>354</v>
      </c>
      <c r="P152" s="16" t="str">
        <f>VLOOKUP(A152,'1_문헌특성'!C:AQ,40,0)</f>
        <v>추적관찰 3개월</v>
      </c>
      <c r="Q152" s="17" t="s">
        <v>267</v>
      </c>
      <c r="S152" s="15"/>
      <c r="T152" s="15"/>
      <c r="U152" s="17">
        <v>9</v>
      </c>
      <c r="V152" s="15">
        <v>0.6</v>
      </c>
      <c r="W152" s="15">
        <v>0.3</v>
      </c>
      <c r="AC152" s="12" t="s">
        <v>362</v>
      </c>
    </row>
    <row r="153" spans="1:29" x14ac:dyDescent="0.3">
      <c r="A153" s="51">
        <v>2474</v>
      </c>
      <c r="B153" s="34" t="str">
        <f>VLOOKUP(A153,'1_문헌특성'!C:AQ,2,0)</f>
        <v>Aras (2019)</v>
      </c>
      <c r="C153" s="34" t="str">
        <f>VLOOKUP(A153,'1_문헌특성'!C:AQ,3,0)</f>
        <v>RCT</v>
      </c>
      <c r="D153" s="35" t="str">
        <f>VLOOKUP(A153, '1_문헌특성'!C:AQ, 8, 0)</f>
        <v>1.뇌성마비</v>
      </c>
      <c r="E153" s="34" t="str">
        <f>VLOOKUP(A153, '1_문헌특성'!C:AQ, 9, 0)</f>
        <v>소아(6~14세)</v>
      </c>
      <c r="F153" s="35" t="str">
        <f>VLOOKUP(A153, '1_문헌특성'!C:AQ, 27, 0)</f>
        <v>robotic supported treadmill exercise</v>
      </c>
      <c r="G153" s="35">
        <f>VLOOKUP(A153, '1_문헌특성'!C:AQ, 28, 0)</f>
        <v>1</v>
      </c>
      <c r="H153" s="35">
        <f>VLOOKUP(A153, '1_문헌특성'!C:AQ, 29, 0)</f>
        <v>1</v>
      </c>
      <c r="I153" s="35" t="str">
        <f>VLOOKUP(A153, '1_문헌특성'!C:AQ, 30, 0)</f>
        <v>Lokomat</v>
      </c>
      <c r="J153" s="58" t="str">
        <f>VLOOKUP(A153, '1_문헌특성'!C:AQ, 33, 0)</f>
        <v>partial body weight supported treadmill exercise(PBWSTE)</v>
      </c>
      <c r="L153" s="17" t="s">
        <v>272</v>
      </c>
      <c r="M153" s="17" t="s">
        <v>346</v>
      </c>
      <c r="N153" s="17" t="s">
        <v>347</v>
      </c>
      <c r="O153" s="18" t="s">
        <v>354</v>
      </c>
      <c r="P153" s="16" t="str">
        <f>VLOOKUP(A153,'1_문헌특성'!C:AQ,40,0)</f>
        <v>추적관찰 3개월</v>
      </c>
      <c r="Q153" s="17" t="s">
        <v>267</v>
      </c>
      <c r="R153" s="17">
        <v>10</v>
      </c>
      <c r="S153" s="15">
        <v>102</v>
      </c>
      <c r="T153" s="15">
        <v>25.3</v>
      </c>
      <c r="U153" s="17">
        <v>10</v>
      </c>
      <c r="V153" s="15">
        <v>98.1</v>
      </c>
      <c r="W153" s="15">
        <v>42.5</v>
      </c>
      <c r="AC153" s="12" t="s">
        <v>362</v>
      </c>
    </row>
    <row r="154" spans="1:29" x14ac:dyDescent="0.3">
      <c r="A154" s="51">
        <v>2474</v>
      </c>
      <c r="B154" s="34" t="str">
        <f>VLOOKUP(A154,'1_문헌특성'!C:AQ,2,0)</f>
        <v>Aras (2019)</v>
      </c>
      <c r="C154" s="34" t="str">
        <f>VLOOKUP(A154,'1_문헌특성'!C:AQ,3,0)</f>
        <v>RCT</v>
      </c>
      <c r="D154" s="35" t="str">
        <f>VLOOKUP(A154, '1_문헌특성'!C:AQ, 8, 0)</f>
        <v>1.뇌성마비</v>
      </c>
      <c r="E154" s="34" t="str">
        <f>VLOOKUP(A154, '1_문헌특성'!C:AQ, 9, 0)</f>
        <v>소아(6~14세)</v>
      </c>
      <c r="F154" s="35" t="str">
        <f>VLOOKUP(A154, '1_문헌특성'!C:AQ, 27, 0)</f>
        <v>robotic supported treadmill exercise</v>
      </c>
      <c r="G154" s="35">
        <f>VLOOKUP(A154, '1_문헌특성'!C:AQ, 28, 0)</f>
        <v>1</v>
      </c>
      <c r="H154" s="35">
        <f>VLOOKUP(A154, '1_문헌특성'!C:AQ, 29, 0)</f>
        <v>1</v>
      </c>
      <c r="I154" s="35" t="str">
        <f>VLOOKUP(A154, '1_문헌특성'!C:AQ, 30, 0)</f>
        <v>Lokomat</v>
      </c>
      <c r="J154" s="59" t="s">
        <v>342</v>
      </c>
      <c r="L154" s="17" t="s">
        <v>272</v>
      </c>
      <c r="M154" s="17" t="s">
        <v>346</v>
      </c>
      <c r="N154" s="17" t="s">
        <v>347</v>
      </c>
      <c r="O154" s="18" t="s">
        <v>354</v>
      </c>
      <c r="P154" s="16" t="str">
        <f>VLOOKUP(A154,'1_문헌특성'!C:AQ,40,0)</f>
        <v>추적관찰 3개월</v>
      </c>
      <c r="Q154" s="17" t="s">
        <v>267</v>
      </c>
      <c r="S154" s="15"/>
      <c r="T154" s="15"/>
      <c r="U154" s="17">
        <v>9</v>
      </c>
      <c r="V154" s="15">
        <v>108.3</v>
      </c>
      <c r="W154" s="15">
        <v>29.5</v>
      </c>
      <c r="AC154" s="12" t="s">
        <v>362</v>
      </c>
    </row>
    <row r="155" spans="1:29" x14ac:dyDescent="0.3">
      <c r="A155" s="51">
        <v>2474</v>
      </c>
      <c r="B155" s="34" t="str">
        <f>VLOOKUP(A155,'1_문헌특성'!C:AQ,2,0)</f>
        <v>Aras (2019)</v>
      </c>
      <c r="C155" s="34" t="str">
        <f>VLOOKUP(A155,'1_문헌특성'!C:AQ,3,0)</f>
        <v>RCT</v>
      </c>
      <c r="D155" s="35" t="str">
        <f>VLOOKUP(A155, '1_문헌특성'!C:AQ, 8, 0)</f>
        <v>1.뇌성마비</v>
      </c>
      <c r="E155" s="34" t="str">
        <f>VLOOKUP(A155, '1_문헌특성'!C:AQ, 9, 0)</f>
        <v>소아(6~14세)</v>
      </c>
      <c r="F155" s="35" t="str">
        <f>VLOOKUP(A155, '1_문헌특성'!C:AQ, 27, 0)</f>
        <v>robotic supported treadmill exercise</v>
      </c>
      <c r="G155" s="35">
        <f>VLOOKUP(A155, '1_문헌특성'!C:AQ, 28, 0)</f>
        <v>1</v>
      </c>
      <c r="H155" s="35">
        <f>VLOOKUP(A155, '1_문헌특성'!C:AQ, 29, 0)</f>
        <v>1</v>
      </c>
      <c r="I155" s="35" t="str">
        <f>VLOOKUP(A155, '1_문헌특성'!C:AQ, 30, 0)</f>
        <v>Lokomat</v>
      </c>
      <c r="J155" s="58" t="str">
        <f>VLOOKUP(A155, '1_문헌특성'!C:AQ, 33, 0)</f>
        <v>partial body weight supported treadmill exercise(PBWSTE)</v>
      </c>
      <c r="L155" s="17" t="s">
        <v>272</v>
      </c>
      <c r="M155" s="17" t="s">
        <v>348</v>
      </c>
      <c r="N155" s="17" t="s">
        <v>79</v>
      </c>
      <c r="O155" s="18" t="s">
        <v>354</v>
      </c>
      <c r="P155" s="16" t="str">
        <f>VLOOKUP(A155,'1_문헌특성'!C:AQ,40,0)</f>
        <v>추적관찰 3개월</v>
      </c>
      <c r="Q155" s="17" t="s">
        <v>267</v>
      </c>
      <c r="R155" s="17">
        <v>10</v>
      </c>
      <c r="S155" s="15">
        <v>0.7</v>
      </c>
      <c r="T155" s="15">
        <v>0.3</v>
      </c>
      <c r="U155" s="17">
        <v>10</v>
      </c>
      <c r="V155" s="15">
        <v>0.7</v>
      </c>
      <c r="W155" s="15">
        <v>0.3</v>
      </c>
      <c r="AC155" s="12" t="s">
        <v>362</v>
      </c>
    </row>
    <row r="156" spans="1:29" x14ac:dyDescent="0.3">
      <c r="A156" s="51">
        <v>2474</v>
      </c>
      <c r="B156" s="34" t="str">
        <f>VLOOKUP(A156,'1_문헌특성'!C:AQ,2,0)</f>
        <v>Aras (2019)</v>
      </c>
      <c r="C156" s="34" t="str">
        <f>VLOOKUP(A156,'1_문헌특성'!C:AQ,3,0)</f>
        <v>RCT</v>
      </c>
      <c r="D156" s="35" t="str">
        <f>VLOOKUP(A156, '1_문헌특성'!C:AQ, 8, 0)</f>
        <v>1.뇌성마비</v>
      </c>
      <c r="E156" s="34" t="str">
        <f>VLOOKUP(A156, '1_문헌특성'!C:AQ, 9, 0)</f>
        <v>소아(6~14세)</v>
      </c>
      <c r="F156" s="35" t="str">
        <f>VLOOKUP(A156, '1_문헌특성'!C:AQ, 27, 0)</f>
        <v>robotic supported treadmill exercise</v>
      </c>
      <c r="G156" s="35">
        <f>VLOOKUP(A156, '1_문헌특성'!C:AQ, 28, 0)</f>
        <v>1</v>
      </c>
      <c r="H156" s="35">
        <f>VLOOKUP(A156, '1_문헌특성'!C:AQ, 29, 0)</f>
        <v>1</v>
      </c>
      <c r="I156" s="35" t="str">
        <f>VLOOKUP(A156, '1_문헌특성'!C:AQ, 30, 0)</f>
        <v>Lokomat</v>
      </c>
      <c r="J156" s="59" t="s">
        <v>342</v>
      </c>
      <c r="L156" s="17" t="s">
        <v>272</v>
      </c>
      <c r="M156" s="17" t="s">
        <v>348</v>
      </c>
      <c r="N156" s="17" t="s">
        <v>79</v>
      </c>
      <c r="O156" s="18" t="s">
        <v>354</v>
      </c>
      <c r="P156" s="16" t="str">
        <f>VLOOKUP(A156,'1_문헌특성'!C:AQ,40,0)</f>
        <v>추적관찰 3개월</v>
      </c>
      <c r="Q156" s="17" t="s">
        <v>267</v>
      </c>
      <c r="S156" s="15"/>
      <c r="T156" s="15"/>
      <c r="U156" s="17">
        <v>9</v>
      </c>
      <c r="V156" s="15">
        <v>0.7</v>
      </c>
      <c r="W156" s="15">
        <v>0.3</v>
      </c>
      <c r="AC156" s="12" t="s">
        <v>362</v>
      </c>
    </row>
    <row r="157" spans="1:29" x14ac:dyDescent="0.3">
      <c r="A157" s="51">
        <v>2474</v>
      </c>
      <c r="B157" s="34" t="str">
        <f>VLOOKUP(A157,'1_문헌특성'!C:AQ,2,0)</f>
        <v>Aras (2019)</v>
      </c>
      <c r="C157" s="34" t="str">
        <f>VLOOKUP(A157,'1_문헌특성'!C:AQ,3,0)</f>
        <v>RCT</v>
      </c>
      <c r="D157" s="35" t="str">
        <f>VLOOKUP(A157, '1_문헌특성'!C:AQ, 8, 0)</f>
        <v>1.뇌성마비</v>
      </c>
      <c r="E157" s="34" t="str">
        <f>VLOOKUP(A157, '1_문헌특성'!C:AQ, 9, 0)</f>
        <v>소아(6~14세)</v>
      </c>
      <c r="F157" s="35" t="str">
        <f>VLOOKUP(A157, '1_문헌특성'!C:AQ, 27, 0)</f>
        <v>robotic supported treadmill exercise</v>
      </c>
      <c r="G157" s="35">
        <f>VLOOKUP(A157, '1_문헌특성'!C:AQ, 28, 0)</f>
        <v>1</v>
      </c>
      <c r="H157" s="35">
        <f>VLOOKUP(A157, '1_문헌특성'!C:AQ, 29, 0)</f>
        <v>1</v>
      </c>
      <c r="I157" s="35" t="str">
        <f>VLOOKUP(A157, '1_문헌특성'!C:AQ, 30, 0)</f>
        <v>Lokomat</v>
      </c>
      <c r="J157" s="58" t="str">
        <f>VLOOKUP(A157, '1_문헌특성'!C:AQ, 33, 0)</f>
        <v>partial body weight supported treadmill exercise(PBWSTE)</v>
      </c>
      <c r="L157" s="17" t="s">
        <v>272</v>
      </c>
      <c r="M157" s="17" t="s">
        <v>349</v>
      </c>
      <c r="N157" s="17" t="s">
        <v>79</v>
      </c>
      <c r="O157" s="18" t="s">
        <v>354</v>
      </c>
      <c r="P157" s="16" t="str">
        <f>VLOOKUP(A157,'1_문헌특성'!C:AQ,40,0)</f>
        <v>추적관찰 3개월</v>
      </c>
      <c r="Q157" s="17" t="s">
        <v>267</v>
      </c>
      <c r="R157" s="17">
        <v>10</v>
      </c>
      <c r="S157" s="15">
        <v>0.3</v>
      </c>
      <c r="T157" s="15">
        <v>0.1</v>
      </c>
      <c r="U157" s="17">
        <v>10</v>
      </c>
      <c r="V157" s="15">
        <v>0.4</v>
      </c>
      <c r="W157" s="15">
        <v>0.2</v>
      </c>
      <c r="AC157" s="12" t="s">
        <v>362</v>
      </c>
    </row>
    <row r="158" spans="1:29" x14ac:dyDescent="0.3">
      <c r="A158" s="51">
        <v>2474</v>
      </c>
      <c r="B158" s="34" t="str">
        <f>VLOOKUP(A158,'1_문헌특성'!C:AQ,2,0)</f>
        <v>Aras (2019)</v>
      </c>
      <c r="C158" s="34" t="str">
        <f>VLOOKUP(A158,'1_문헌특성'!C:AQ,3,0)</f>
        <v>RCT</v>
      </c>
      <c r="D158" s="35" t="str">
        <f>VLOOKUP(A158, '1_문헌특성'!C:AQ, 8, 0)</f>
        <v>1.뇌성마비</v>
      </c>
      <c r="E158" s="34" t="str">
        <f>VLOOKUP(A158, '1_문헌특성'!C:AQ, 9, 0)</f>
        <v>소아(6~14세)</v>
      </c>
      <c r="F158" s="35" t="str">
        <f>VLOOKUP(A158, '1_문헌특성'!C:AQ, 27, 0)</f>
        <v>robotic supported treadmill exercise</v>
      </c>
      <c r="G158" s="35">
        <f>VLOOKUP(A158, '1_문헌특성'!C:AQ, 28, 0)</f>
        <v>1</v>
      </c>
      <c r="H158" s="35">
        <f>VLOOKUP(A158, '1_문헌특성'!C:AQ, 29, 0)</f>
        <v>1</v>
      </c>
      <c r="I158" s="35" t="str">
        <f>VLOOKUP(A158, '1_문헌특성'!C:AQ, 30, 0)</f>
        <v>Lokomat</v>
      </c>
      <c r="J158" s="59" t="s">
        <v>342</v>
      </c>
      <c r="L158" s="17" t="s">
        <v>272</v>
      </c>
      <c r="M158" s="17" t="s">
        <v>349</v>
      </c>
      <c r="N158" s="17" t="s">
        <v>79</v>
      </c>
      <c r="O158" s="18" t="s">
        <v>354</v>
      </c>
      <c r="P158" s="16" t="str">
        <f>VLOOKUP(A158,'1_문헌특성'!C:AQ,40,0)</f>
        <v>추적관찰 3개월</v>
      </c>
      <c r="Q158" s="17" t="s">
        <v>267</v>
      </c>
      <c r="S158" s="15"/>
      <c r="T158" s="15"/>
      <c r="U158" s="17">
        <v>9</v>
      </c>
      <c r="V158" s="15">
        <v>0.4</v>
      </c>
      <c r="W158" s="15">
        <v>0.2</v>
      </c>
      <c r="AC158" s="12" t="s">
        <v>362</v>
      </c>
    </row>
    <row r="159" spans="1:29" x14ac:dyDescent="0.3">
      <c r="A159" s="51">
        <v>2474</v>
      </c>
      <c r="B159" s="34" t="str">
        <f>VLOOKUP(A159,'1_문헌특성'!C:AQ,2,0)</f>
        <v>Aras (2019)</v>
      </c>
      <c r="C159" s="34" t="str">
        <f>VLOOKUP(A159,'1_문헌특성'!C:AQ,3,0)</f>
        <v>RCT</v>
      </c>
      <c r="D159" s="35" t="str">
        <f>VLOOKUP(A159, '1_문헌특성'!C:AQ, 8, 0)</f>
        <v>1.뇌성마비</v>
      </c>
      <c r="E159" s="34" t="str">
        <f>VLOOKUP(A159, '1_문헌특성'!C:AQ, 9, 0)</f>
        <v>소아(6~14세)</v>
      </c>
      <c r="F159" s="35" t="str">
        <f>VLOOKUP(A159, '1_문헌특성'!C:AQ, 27, 0)</f>
        <v>robotic supported treadmill exercise</v>
      </c>
      <c r="G159" s="35">
        <f>VLOOKUP(A159, '1_문헌특성'!C:AQ, 28, 0)</f>
        <v>1</v>
      </c>
      <c r="H159" s="35">
        <f>VLOOKUP(A159, '1_문헌특성'!C:AQ, 29, 0)</f>
        <v>1</v>
      </c>
      <c r="I159" s="35" t="str">
        <f>VLOOKUP(A159, '1_문헌특성'!C:AQ, 30, 0)</f>
        <v>Lokomat</v>
      </c>
      <c r="J159" s="58" t="str">
        <f>VLOOKUP(A159, '1_문헌특성'!C:AQ, 33, 0)</f>
        <v>partial body weight supported treadmill exercise(PBWSTE)</v>
      </c>
      <c r="L159" s="17" t="s">
        <v>272</v>
      </c>
      <c r="M159" s="17" t="s">
        <v>350</v>
      </c>
      <c r="O159" s="18" t="s">
        <v>354</v>
      </c>
      <c r="P159" s="16" t="str">
        <f>VLOOKUP(A159,'1_문헌특성'!C:AQ,40,0)</f>
        <v>추적관찰 3개월</v>
      </c>
      <c r="Q159" s="17" t="s">
        <v>267</v>
      </c>
      <c r="R159" s="17">
        <v>10</v>
      </c>
      <c r="S159" s="15">
        <v>0.4</v>
      </c>
      <c r="T159" s="15">
        <v>0.1</v>
      </c>
      <c r="U159" s="17">
        <v>10</v>
      </c>
      <c r="V159" s="15">
        <v>0.4</v>
      </c>
      <c r="W159" s="15">
        <v>0.1</v>
      </c>
      <c r="AC159" s="12" t="s">
        <v>362</v>
      </c>
    </row>
    <row r="160" spans="1:29" x14ac:dyDescent="0.3">
      <c r="A160" s="51">
        <v>2474</v>
      </c>
      <c r="B160" s="34" t="str">
        <f>VLOOKUP(A160,'1_문헌특성'!C:AQ,2,0)</f>
        <v>Aras (2019)</v>
      </c>
      <c r="C160" s="34" t="str">
        <f>VLOOKUP(A160,'1_문헌특성'!C:AQ,3,0)</f>
        <v>RCT</v>
      </c>
      <c r="D160" s="35" t="str">
        <f>VLOOKUP(A160, '1_문헌특성'!C:AQ, 8, 0)</f>
        <v>1.뇌성마비</v>
      </c>
      <c r="E160" s="34" t="str">
        <f>VLOOKUP(A160, '1_문헌특성'!C:AQ, 9, 0)</f>
        <v>소아(6~14세)</v>
      </c>
      <c r="F160" s="35" t="str">
        <f>VLOOKUP(A160, '1_문헌특성'!C:AQ, 27, 0)</f>
        <v>robotic supported treadmill exercise</v>
      </c>
      <c r="G160" s="35">
        <f>VLOOKUP(A160, '1_문헌특성'!C:AQ, 28, 0)</f>
        <v>1</v>
      </c>
      <c r="H160" s="35">
        <f>VLOOKUP(A160, '1_문헌특성'!C:AQ, 29, 0)</f>
        <v>1</v>
      </c>
      <c r="I160" s="35" t="str">
        <f>VLOOKUP(A160, '1_문헌특성'!C:AQ, 30, 0)</f>
        <v>Lokomat</v>
      </c>
      <c r="J160" s="59" t="s">
        <v>342</v>
      </c>
      <c r="L160" s="17" t="s">
        <v>272</v>
      </c>
      <c r="M160" s="17" t="s">
        <v>350</v>
      </c>
      <c r="O160" s="18" t="s">
        <v>354</v>
      </c>
      <c r="P160" s="16" t="str">
        <f>VLOOKUP(A160,'1_문헌특성'!C:AQ,40,0)</f>
        <v>추적관찰 3개월</v>
      </c>
      <c r="Q160" s="17" t="s">
        <v>267</v>
      </c>
      <c r="S160" s="15"/>
      <c r="T160" s="15"/>
      <c r="U160" s="17">
        <v>9</v>
      </c>
      <c r="V160" s="15">
        <v>0.4</v>
      </c>
      <c r="W160" s="15">
        <v>0.1</v>
      </c>
      <c r="AC160" s="12" t="s">
        <v>362</v>
      </c>
    </row>
    <row r="161" spans="1:29" x14ac:dyDescent="0.3">
      <c r="A161" s="51">
        <v>2474</v>
      </c>
      <c r="B161" s="34" t="str">
        <f>VLOOKUP(A161,'1_문헌특성'!C:AQ,2,0)</f>
        <v>Aras (2019)</v>
      </c>
      <c r="C161" s="34" t="str">
        <f>VLOOKUP(A161,'1_문헌특성'!C:AQ,3,0)</f>
        <v>RCT</v>
      </c>
      <c r="D161" s="35" t="str">
        <f>VLOOKUP(A161, '1_문헌특성'!C:AQ, 8, 0)</f>
        <v>1.뇌성마비</v>
      </c>
      <c r="E161" s="34" t="str">
        <f>VLOOKUP(A161, '1_문헌특성'!C:AQ, 9, 0)</f>
        <v>소아(6~14세)</v>
      </c>
      <c r="F161" s="35" t="str">
        <f>VLOOKUP(A161, '1_문헌특성'!C:AQ, 27, 0)</f>
        <v>robotic supported treadmill exercise</v>
      </c>
      <c r="G161" s="35">
        <f>VLOOKUP(A161, '1_문헌특성'!C:AQ, 28, 0)</f>
        <v>1</v>
      </c>
      <c r="H161" s="35">
        <f>VLOOKUP(A161, '1_문헌특성'!C:AQ, 29, 0)</f>
        <v>1</v>
      </c>
      <c r="I161" s="35" t="str">
        <f>VLOOKUP(A161, '1_문헌특성'!C:AQ, 30, 0)</f>
        <v>Lokomat</v>
      </c>
      <c r="J161" s="58" t="str">
        <f>VLOOKUP(A161, '1_문헌특성'!C:AQ, 33, 0)</f>
        <v>partial body weight supported treadmill exercise(PBWSTE)</v>
      </c>
      <c r="L161" s="17" t="s">
        <v>272</v>
      </c>
      <c r="M161" s="17" t="s">
        <v>351</v>
      </c>
      <c r="O161" s="18" t="s">
        <v>354</v>
      </c>
      <c r="P161" s="16" t="str">
        <f>VLOOKUP(A161,'1_문헌특성'!C:AQ,40,0)</f>
        <v>추적관찰 3개월</v>
      </c>
      <c r="Q161" s="17" t="s">
        <v>267</v>
      </c>
      <c r="R161" s="17">
        <v>10</v>
      </c>
      <c r="S161" s="15">
        <v>0.4</v>
      </c>
      <c r="T161" s="15">
        <v>0.3</v>
      </c>
      <c r="U161" s="17">
        <v>10</v>
      </c>
      <c r="V161" s="15">
        <v>1</v>
      </c>
      <c r="W161" s="15">
        <v>1.6</v>
      </c>
      <c r="AC161" s="12" t="s">
        <v>362</v>
      </c>
    </row>
    <row r="162" spans="1:29" x14ac:dyDescent="0.3">
      <c r="A162" s="51">
        <v>2474</v>
      </c>
      <c r="B162" s="34" t="str">
        <f>VLOOKUP(A162,'1_문헌특성'!C:AQ,2,0)</f>
        <v>Aras (2019)</v>
      </c>
      <c r="C162" s="34" t="str">
        <f>VLOOKUP(A162,'1_문헌특성'!C:AQ,3,0)</f>
        <v>RCT</v>
      </c>
      <c r="D162" s="35" t="str">
        <f>VLOOKUP(A162, '1_문헌특성'!C:AQ, 8, 0)</f>
        <v>1.뇌성마비</v>
      </c>
      <c r="E162" s="34" t="str">
        <f>VLOOKUP(A162, '1_문헌특성'!C:AQ, 9, 0)</f>
        <v>소아(6~14세)</v>
      </c>
      <c r="F162" s="35" t="str">
        <f>VLOOKUP(A162, '1_문헌특성'!C:AQ, 27, 0)</f>
        <v>robotic supported treadmill exercise</v>
      </c>
      <c r="G162" s="35">
        <f>VLOOKUP(A162, '1_문헌특성'!C:AQ, 28, 0)</f>
        <v>1</v>
      </c>
      <c r="H162" s="35">
        <f>VLOOKUP(A162, '1_문헌특성'!C:AQ, 29, 0)</f>
        <v>1</v>
      </c>
      <c r="I162" s="35" t="str">
        <f>VLOOKUP(A162, '1_문헌특성'!C:AQ, 30, 0)</f>
        <v>Lokomat</v>
      </c>
      <c r="J162" s="59" t="s">
        <v>342</v>
      </c>
      <c r="L162" s="17" t="s">
        <v>272</v>
      </c>
      <c r="M162" s="17" t="s">
        <v>351</v>
      </c>
      <c r="O162" s="18" t="s">
        <v>354</v>
      </c>
      <c r="P162" s="16" t="str">
        <f>VLOOKUP(A162,'1_문헌특성'!C:AQ,40,0)</f>
        <v>추적관찰 3개월</v>
      </c>
      <c r="Q162" s="17" t="s">
        <v>267</v>
      </c>
      <c r="S162" s="15"/>
      <c r="T162" s="15"/>
      <c r="U162" s="17">
        <v>9</v>
      </c>
      <c r="V162" s="15">
        <v>0.5</v>
      </c>
      <c r="W162" s="15">
        <v>0.6</v>
      </c>
      <c r="AC162" s="12" t="s">
        <v>362</v>
      </c>
    </row>
    <row r="163" spans="1:29" x14ac:dyDescent="0.3">
      <c r="A163" s="51">
        <v>2474</v>
      </c>
      <c r="B163" s="34" t="str">
        <f>VLOOKUP(A163,'1_문헌특성'!C:AQ,2,0)</f>
        <v>Aras (2019)</v>
      </c>
      <c r="C163" s="34" t="str">
        <f>VLOOKUP(A163,'1_문헌특성'!C:AQ,3,0)</f>
        <v>RCT</v>
      </c>
      <c r="D163" s="35" t="str">
        <f>VLOOKUP(A163, '1_문헌특성'!C:AQ, 8, 0)</f>
        <v>1.뇌성마비</v>
      </c>
      <c r="E163" s="34" t="str">
        <f>VLOOKUP(A163, '1_문헌특성'!C:AQ, 9, 0)</f>
        <v>소아(6~14세)</v>
      </c>
      <c r="F163" s="35" t="str">
        <f>VLOOKUP(A163, '1_문헌특성'!C:AQ, 27, 0)</f>
        <v>robotic supported treadmill exercise</v>
      </c>
      <c r="G163" s="35">
        <f>VLOOKUP(A163, '1_문헌특성'!C:AQ, 28, 0)</f>
        <v>1</v>
      </c>
      <c r="H163" s="35">
        <f>VLOOKUP(A163, '1_문헌특성'!C:AQ, 29, 0)</f>
        <v>1</v>
      </c>
      <c r="I163" s="35" t="str">
        <f>VLOOKUP(A163, '1_문헌특성'!C:AQ, 30, 0)</f>
        <v>Lokomat</v>
      </c>
      <c r="J163" s="58" t="str">
        <f>VLOOKUP(A163, '1_문헌특성'!C:AQ, 33, 0)</f>
        <v>partial body weight supported treadmill exercise(PBWSTE)</v>
      </c>
      <c r="L163" s="17" t="s">
        <v>272</v>
      </c>
      <c r="M163" s="17" t="s">
        <v>352</v>
      </c>
      <c r="O163" s="18" t="s">
        <v>354</v>
      </c>
      <c r="P163" s="16" t="str">
        <f>VLOOKUP(A163,'1_문헌특성'!C:AQ,40,0)</f>
        <v>추적관찰 3개월</v>
      </c>
      <c r="Q163" s="17" t="s">
        <v>267</v>
      </c>
      <c r="R163" s="17">
        <v>10</v>
      </c>
      <c r="S163" s="15">
        <v>0.6</v>
      </c>
      <c r="T163" s="15">
        <v>0.2</v>
      </c>
      <c r="U163" s="17">
        <v>10</v>
      </c>
      <c r="V163" s="15">
        <v>0.9</v>
      </c>
      <c r="W163" s="15">
        <v>0.9</v>
      </c>
      <c r="AC163" s="12" t="s">
        <v>362</v>
      </c>
    </row>
    <row r="164" spans="1:29" x14ac:dyDescent="0.3">
      <c r="A164" s="51">
        <v>2474</v>
      </c>
      <c r="B164" s="34" t="str">
        <f>VLOOKUP(A164,'1_문헌특성'!C:AQ,2,0)</f>
        <v>Aras (2019)</v>
      </c>
      <c r="C164" s="34" t="str">
        <f>VLOOKUP(A164,'1_문헌특성'!C:AQ,3,0)</f>
        <v>RCT</v>
      </c>
      <c r="D164" s="35" t="str">
        <f>VLOOKUP(A164, '1_문헌특성'!C:AQ, 8, 0)</f>
        <v>1.뇌성마비</v>
      </c>
      <c r="E164" s="34" t="str">
        <f>VLOOKUP(A164, '1_문헌특성'!C:AQ, 9, 0)</f>
        <v>소아(6~14세)</v>
      </c>
      <c r="F164" s="35" t="str">
        <f>VLOOKUP(A164, '1_문헌특성'!C:AQ, 27, 0)</f>
        <v>robotic supported treadmill exercise</v>
      </c>
      <c r="G164" s="35">
        <f>VLOOKUP(A164, '1_문헌특성'!C:AQ, 28, 0)</f>
        <v>1</v>
      </c>
      <c r="H164" s="35">
        <f>VLOOKUP(A164, '1_문헌특성'!C:AQ, 29, 0)</f>
        <v>1</v>
      </c>
      <c r="I164" s="35" t="str">
        <f>VLOOKUP(A164, '1_문헌특성'!C:AQ, 30, 0)</f>
        <v>Lokomat</v>
      </c>
      <c r="J164" s="59" t="s">
        <v>342</v>
      </c>
      <c r="L164" s="17" t="s">
        <v>272</v>
      </c>
      <c r="M164" s="17" t="s">
        <v>352</v>
      </c>
      <c r="O164" s="18" t="s">
        <v>354</v>
      </c>
      <c r="P164" s="16" t="str">
        <f>VLOOKUP(A164,'1_문헌특성'!C:AQ,40,0)</f>
        <v>추적관찰 3개월</v>
      </c>
      <c r="Q164" s="17" t="s">
        <v>267</v>
      </c>
      <c r="S164" s="15"/>
      <c r="T164" s="15"/>
      <c r="U164" s="17">
        <v>9</v>
      </c>
      <c r="V164" s="15">
        <v>0.6</v>
      </c>
      <c r="W164" s="15">
        <v>0.3</v>
      </c>
      <c r="AC164" s="12" t="s">
        <v>362</v>
      </c>
    </row>
    <row r="165" spans="1:29" x14ac:dyDescent="0.3">
      <c r="A165" s="51">
        <v>2474</v>
      </c>
      <c r="B165" s="34" t="str">
        <f>VLOOKUP(A165,'1_문헌특성'!C:AQ,2,0)</f>
        <v>Aras (2019)</v>
      </c>
      <c r="C165" s="34" t="str">
        <f>VLOOKUP(A165,'1_문헌특성'!C:AQ,3,0)</f>
        <v>RCT</v>
      </c>
      <c r="D165" s="35" t="str">
        <f>VLOOKUP(A165, '1_문헌특성'!C:AQ, 8, 0)</f>
        <v>1.뇌성마비</v>
      </c>
      <c r="E165" s="34" t="str">
        <f>VLOOKUP(A165, '1_문헌특성'!C:AQ, 9, 0)</f>
        <v>소아(6~14세)</v>
      </c>
      <c r="F165" s="35" t="str">
        <f>VLOOKUP(A165, '1_문헌특성'!C:AQ, 27, 0)</f>
        <v>robotic supported treadmill exercise</v>
      </c>
      <c r="G165" s="35">
        <f>VLOOKUP(A165, '1_문헌특성'!C:AQ, 28, 0)</f>
        <v>1</v>
      </c>
      <c r="H165" s="35">
        <f>VLOOKUP(A165, '1_문헌특성'!C:AQ, 29, 0)</f>
        <v>1</v>
      </c>
      <c r="I165" s="35" t="str">
        <f>VLOOKUP(A165, '1_문헌특성'!C:AQ, 30, 0)</f>
        <v>Lokomat</v>
      </c>
      <c r="J165" s="58" t="str">
        <f>VLOOKUP(A165, '1_문헌특성'!C:AQ, 33, 0)</f>
        <v>partial body weight supported treadmill exercise(PBWSTE)</v>
      </c>
      <c r="L165" s="17" t="s">
        <v>272</v>
      </c>
      <c r="M165" s="17" t="s">
        <v>353</v>
      </c>
      <c r="O165" s="18" t="s">
        <v>354</v>
      </c>
      <c r="P165" s="16" t="str">
        <f>VLOOKUP(A165,'1_문헌특성'!C:AQ,40,0)</f>
        <v>추적관찰 3개월</v>
      </c>
      <c r="Q165" s="17" t="s">
        <v>267</v>
      </c>
      <c r="R165" s="17">
        <v>10</v>
      </c>
      <c r="S165" s="15">
        <v>1.3</v>
      </c>
      <c r="T165" s="15">
        <v>0.4</v>
      </c>
      <c r="U165" s="17">
        <v>10</v>
      </c>
      <c r="V165" s="15">
        <v>1.8</v>
      </c>
      <c r="W165" s="15">
        <v>1.8</v>
      </c>
      <c r="AC165" s="12" t="s">
        <v>362</v>
      </c>
    </row>
    <row r="166" spans="1:29" x14ac:dyDescent="0.3">
      <c r="A166" s="51">
        <v>2474</v>
      </c>
      <c r="B166" s="34" t="str">
        <f>VLOOKUP(A166,'1_문헌특성'!C:AQ,2,0)</f>
        <v>Aras (2019)</v>
      </c>
      <c r="C166" s="34" t="str">
        <f>VLOOKUP(A166,'1_문헌특성'!C:AQ,3,0)</f>
        <v>RCT</v>
      </c>
      <c r="D166" s="35" t="str">
        <f>VLOOKUP(A166, '1_문헌특성'!C:AQ, 8, 0)</f>
        <v>1.뇌성마비</v>
      </c>
      <c r="E166" s="34" t="str">
        <f>VLOOKUP(A166, '1_문헌특성'!C:AQ, 9, 0)</f>
        <v>소아(6~14세)</v>
      </c>
      <c r="F166" s="35" t="str">
        <f>VLOOKUP(A166, '1_문헌특성'!C:AQ, 27, 0)</f>
        <v>robotic supported treadmill exercise</v>
      </c>
      <c r="G166" s="35">
        <f>VLOOKUP(A166, '1_문헌특성'!C:AQ, 28, 0)</f>
        <v>1</v>
      </c>
      <c r="H166" s="35">
        <f>VLOOKUP(A166, '1_문헌특성'!C:AQ, 29, 0)</f>
        <v>1</v>
      </c>
      <c r="I166" s="35" t="str">
        <f>VLOOKUP(A166, '1_문헌특성'!C:AQ, 30, 0)</f>
        <v>Lokomat</v>
      </c>
      <c r="J166" s="59" t="s">
        <v>342</v>
      </c>
      <c r="L166" s="17" t="s">
        <v>272</v>
      </c>
      <c r="M166" s="17" t="s">
        <v>353</v>
      </c>
      <c r="O166" s="18" t="s">
        <v>354</v>
      </c>
      <c r="P166" s="16" t="str">
        <f>VLOOKUP(A166,'1_문헌특성'!C:AQ,40,0)</f>
        <v>추적관찰 3개월</v>
      </c>
      <c r="Q166" s="17" t="s">
        <v>267</v>
      </c>
      <c r="S166" s="15"/>
      <c r="T166" s="15"/>
      <c r="U166" s="17">
        <v>9</v>
      </c>
      <c r="V166" s="15">
        <v>1.2</v>
      </c>
      <c r="W166" s="15">
        <v>0.7</v>
      </c>
      <c r="AC166" s="12" t="s">
        <v>362</v>
      </c>
    </row>
    <row r="167" spans="1:29" x14ac:dyDescent="0.3">
      <c r="A167" s="51">
        <v>2474</v>
      </c>
      <c r="B167" s="34" t="str">
        <f>VLOOKUP(A167,'1_문헌특성'!C:AQ,2,0)</f>
        <v>Aras (2019)</v>
      </c>
      <c r="C167" s="34" t="str">
        <f>VLOOKUP(A167,'1_문헌특성'!C:AQ,3,0)</f>
        <v>RCT</v>
      </c>
      <c r="D167" s="35" t="str">
        <f>VLOOKUP(A167, '1_문헌특성'!C:AQ, 8, 0)</f>
        <v>1.뇌성마비</v>
      </c>
      <c r="E167" s="34" t="str">
        <f>VLOOKUP(A167, '1_문헌특성'!C:AQ, 9, 0)</f>
        <v>소아(6~14세)</v>
      </c>
      <c r="F167" s="35" t="str">
        <f>VLOOKUP(A167, '1_문헌특성'!C:AQ, 27, 0)</f>
        <v>robotic supported treadmill exercise</v>
      </c>
      <c r="G167" s="35">
        <f>VLOOKUP(A167, '1_문헌특성'!C:AQ, 28, 0)</f>
        <v>1</v>
      </c>
      <c r="H167" s="35">
        <f>VLOOKUP(A167, '1_문헌특성'!C:AQ, 29, 0)</f>
        <v>1</v>
      </c>
      <c r="I167" s="35" t="str">
        <f>VLOOKUP(A167, '1_문헌특성'!C:AQ, 30, 0)</f>
        <v>Lokomat</v>
      </c>
      <c r="J167" s="58" t="str">
        <f>VLOOKUP(A167, '1_문헌특성'!C:AQ, 33, 0)</f>
        <v>partial body weight supported treadmill exercise(PBWSTE)</v>
      </c>
      <c r="L167" s="17" t="s">
        <v>272</v>
      </c>
      <c r="M167" s="17" t="s">
        <v>345</v>
      </c>
      <c r="N167" s="17" t="s">
        <v>355</v>
      </c>
      <c r="O167" s="18" t="s">
        <v>354</v>
      </c>
      <c r="P167" s="16" t="str">
        <f>VLOOKUP(A167,'1_문헌특성'!C:AQ,40,0)</f>
        <v>추적관찰 3개월</v>
      </c>
      <c r="Q167" s="17" t="s">
        <v>343</v>
      </c>
      <c r="R167" s="17">
        <v>10</v>
      </c>
      <c r="S167" s="15">
        <v>0.7</v>
      </c>
      <c r="T167" s="15">
        <v>0.4</v>
      </c>
      <c r="U167" s="17">
        <v>10</v>
      </c>
      <c r="V167" s="15">
        <v>0.7</v>
      </c>
      <c r="W167" s="15">
        <v>0.4</v>
      </c>
      <c r="AC167" s="12" t="s">
        <v>362</v>
      </c>
    </row>
    <row r="168" spans="1:29" x14ac:dyDescent="0.3">
      <c r="A168" s="51">
        <v>2474</v>
      </c>
      <c r="B168" s="34" t="str">
        <f>VLOOKUP(A168,'1_문헌특성'!C:AQ,2,0)</f>
        <v>Aras (2019)</v>
      </c>
      <c r="C168" s="34" t="str">
        <f>VLOOKUP(A168,'1_문헌특성'!C:AQ,3,0)</f>
        <v>RCT</v>
      </c>
      <c r="D168" s="35" t="str">
        <f>VLOOKUP(A168, '1_문헌특성'!C:AQ, 8, 0)</f>
        <v>1.뇌성마비</v>
      </c>
      <c r="E168" s="34" t="str">
        <f>VLOOKUP(A168, '1_문헌특성'!C:AQ, 9, 0)</f>
        <v>소아(6~14세)</v>
      </c>
      <c r="F168" s="35" t="str">
        <f>VLOOKUP(A168, '1_문헌특성'!C:AQ, 27, 0)</f>
        <v>robotic supported treadmill exercise</v>
      </c>
      <c r="G168" s="35">
        <f>VLOOKUP(A168, '1_문헌특성'!C:AQ, 28, 0)</f>
        <v>1</v>
      </c>
      <c r="H168" s="35">
        <f>VLOOKUP(A168, '1_문헌특성'!C:AQ, 29, 0)</f>
        <v>1</v>
      </c>
      <c r="I168" s="35" t="str">
        <f>VLOOKUP(A168, '1_문헌특성'!C:AQ, 30, 0)</f>
        <v>Lokomat</v>
      </c>
      <c r="J168" s="59" t="s">
        <v>342</v>
      </c>
      <c r="L168" s="17" t="s">
        <v>272</v>
      </c>
      <c r="M168" s="17" t="s">
        <v>345</v>
      </c>
      <c r="N168" s="17" t="s">
        <v>355</v>
      </c>
      <c r="O168" s="18" t="s">
        <v>354</v>
      </c>
      <c r="P168" s="16" t="str">
        <f>VLOOKUP(A168,'1_문헌특성'!C:AQ,40,0)</f>
        <v>추적관찰 3개월</v>
      </c>
      <c r="Q168" s="17" t="s">
        <v>343</v>
      </c>
      <c r="S168" s="15"/>
      <c r="T168" s="15"/>
      <c r="U168" s="17">
        <v>9</v>
      </c>
      <c r="V168" s="15">
        <v>0.7</v>
      </c>
      <c r="W168" s="15">
        <v>0.3</v>
      </c>
      <c r="AC168" s="12" t="s">
        <v>362</v>
      </c>
    </row>
    <row r="169" spans="1:29" x14ac:dyDescent="0.3">
      <c r="A169" s="51">
        <v>2474</v>
      </c>
      <c r="B169" s="34" t="str">
        <f>VLOOKUP(A169,'1_문헌특성'!C:AQ,2,0)</f>
        <v>Aras (2019)</v>
      </c>
      <c r="C169" s="34" t="str">
        <f>VLOOKUP(A169,'1_문헌특성'!C:AQ,3,0)</f>
        <v>RCT</v>
      </c>
      <c r="D169" s="35" t="str">
        <f>VLOOKUP(A169, '1_문헌특성'!C:AQ, 8, 0)</f>
        <v>1.뇌성마비</v>
      </c>
      <c r="E169" s="34" t="str">
        <f>VLOOKUP(A169, '1_문헌특성'!C:AQ, 9, 0)</f>
        <v>소아(6~14세)</v>
      </c>
      <c r="F169" s="35" t="str">
        <f>VLOOKUP(A169, '1_문헌특성'!C:AQ, 27, 0)</f>
        <v>robotic supported treadmill exercise</v>
      </c>
      <c r="G169" s="35">
        <f>VLOOKUP(A169, '1_문헌특성'!C:AQ, 28, 0)</f>
        <v>1</v>
      </c>
      <c r="H169" s="35">
        <f>VLOOKUP(A169, '1_문헌특성'!C:AQ, 29, 0)</f>
        <v>1</v>
      </c>
      <c r="I169" s="35" t="str">
        <f>VLOOKUP(A169, '1_문헌특성'!C:AQ, 30, 0)</f>
        <v>Lokomat</v>
      </c>
      <c r="J169" s="58" t="str">
        <f>VLOOKUP(A169, '1_문헌특성'!C:AQ, 33, 0)</f>
        <v>partial body weight supported treadmill exercise(PBWSTE)</v>
      </c>
      <c r="L169" s="17" t="s">
        <v>272</v>
      </c>
      <c r="M169" s="17" t="s">
        <v>346</v>
      </c>
      <c r="N169" s="17" t="s">
        <v>347</v>
      </c>
      <c r="O169" s="18" t="s">
        <v>354</v>
      </c>
      <c r="P169" s="16" t="str">
        <f>VLOOKUP(A169,'1_문헌특성'!C:AQ,40,0)</f>
        <v>추적관찰 3개월</v>
      </c>
      <c r="Q169" s="17" t="s">
        <v>343</v>
      </c>
      <c r="R169" s="17">
        <v>10</v>
      </c>
      <c r="S169" s="15">
        <v>102.5</v>
      </c>
      <c r="T169" s="15">
        <v>26.4</v>
      </c>
      <c r="U169" s="17">
        <v>10</v>
      </c>
      <c r="V169" s="15">
        <v>95.7</v>
      </c>
      <c r="W169" s="15">
        <v>41</v>
      </c>
      <c r="AC169" s="12" t="s">
        <v>362</v>
      </c>
    </row>
    <row r="170" spans="1:29" x14ac:dyDescent="0.3">
      <c r="A170" s="51">
        <v>2474</v>
      </c>
      <c r="B170" s="34" t="str">
        <f>VLOOKUP(A170,'1_문헌특성'!C:AQ,2,0)</f>
        <v>Aras (2019)</v>
      </c>
      <c r="C170" s="34" t="str">
        <f>VLOOKUP(A170,'1_문헌특성'!C:AQ,3,0)</f>
        <v>RCT</v>
      </c>
      <c r="D170" s="35" t="str">
        <f>VLOOKUP(A170, '1_문헌특성'!C:AQ, 8, 0)</f>
        <v>1.뇌성마비</v>
      </c>
      <c r="E170" s="34" t="str">
        <f>VLOOKUP(A170, '1_문헌특성'!C:AQ, 9, 0)</f>
        <v>소아(6~14세)</v>
      </c>
      <c r="F170" s="35" t="str">
        <f>VLOOKUP(A170, '1_문헌특성'!C:AQ, 27, 0)</f>
        <v>robotic supported treadmill exercise</v>
      </c>
      <c r="G170" s="35">
        <f>VLOOKUP(A170, '1_문헌특성'!C:AQ, 28, 0)</f>
        <v>1</v>
      </c>
      <c r="H170" s="35">
        <f>VLOOKUP(A170, '1_문헌특성'!C:AQ, 29, 0)</f>
        <v>1</v>
      </c>
      <c r="I170" s="35" t="str">
        <f>VLOOKUP(A170, '1_문헌특성'!C:AQ, 30, 0)</f>
        <v>Lokomat</v>
      </c>
      <c r="J170" s="59" t="s">
        <v>342</v>
      </c>
      <c r="L170" s="17" t="s">
        <v>272</v>
      </c>
      <c r="M170" s="17" t="s">
        <v>346</v>
      </c>
      <c r="N170" s="17" t="s">
        <v>347</v>
      </c>
      <c r="O170" s="18" t="s">
        <v>354</v>
      </c>
      <c r="P170" s="16" t="str">
        <f>VLOOKUP(A170,'1_문헌특성'!C:AQ,40,0)</f>
        <v>추적관찰 3개월</v>
      </c>
      <c r="Q170" s="17" t="s">
        <v>343</v>
      </c>
      <c r="S170" s="15"/>
      <c r="T170" s="15"/>
      <c r="U170" s="17">
        <v>9</v>
      </c>
      <c r="V170" s="15">
        <v>112</v>
      </c>
      <c r="W170" s="15">
        <v>32.1</v>
      </c>
      <c r="AC170" s="12" t="s">
        <v>362</v>
      </c>
    </row>
    <row r="171" spans="1:29" x14ac:dyDescent="0.3">
      <c r="A171" s="51">
        <v>2474</v>
      </c>
      <c r="B171" s="34" t="str">
        <f>VLOOKUP(A171,'1_문헌특성'!C:AQ,2,0)</f>
        <v>Aras (2019)</v>
      </c>
      <c r="C171" s="34" t="str">
        <f>VLOOKUP(A171,'1_문헌특성'!C:AQ,3,0)</f>
        <v>RCT</v>
      </c>
      <c r="D171" s="35" t="str">
        <f>VLOOKUP(A171, '1_문헌특성'!C:AQ, 8, 0)</f>
        <v>1.뇌성마비</v>
      </c>
      <c r="E171" s="34" t="str">
        <f>VLOOKUP(A171, '1_문헌특성'!C:AQ, 9, 0)</f>
        <v>소아(6~14세)</v>
      </c>
      <c r="F171" s="35" t="str">
        <f>VLOOKUP(A171, '1_문헌특성'!C:AQ, 27, 0)</f>
        <v>robotic supported treadmill exercise</v>
      </c>
      <c r="G171" s="35">
        <f>VLOOKUP(A171, '1_문헌특성'!C:AQ, 28, 0)</f>
        <v>1</v>
      </c>
      <c r="H171" s="35">
        <f>VLOOKUP(A171, '1_문헌특성'!C:AQ, 29, 0)</f>
        <v>1</v>
      </c>
      <c r="I171" s="35" t="str">
        <f>VLOOKUP(A171, '1_문헌특성'!C:AQ, 30, 0)</f>
        <v>Lokomat</v>
      </c>
      <c r="J171" s="58" t="str">
        <f>VLOOKUP(A171, '1_문헌특성'!C:AQ, 33, 0)</f>
        <v>partial body weight supported treadmill exercise(PBWSTE)</v>
      </c>
      <c r="L171" s="17" t="s">
        <v>272</v>
      </c>
      <c r="M171" s="17" t="s">
        <v>348</v>
      </c>
      <c r="N171" s="17" t="s">
        <v>79</v>
      </c>
      <c r="O171" s="18" t="s">
        <v>354</v>
      </c>
      <c r="P171" s="16" t="str">
        <f>VLOOKUP(A171,'1_문헌특성'!C:AQ,40,0)</f>
        <v>추적관찰 3개월</v>
      </c>
      <c r="Q171" s="17" t="s">
        <v>343</v>
      </c>
      <c r="R171" s="17">
        <v>10</v>
      </c>
      <c r="S171" s="15">
        <v>0.7</v>
      </c>
      <c r="T171" s="15">
        <v>0.3</v>
      </c>
      <c r="U171" s="17">
        <v>10</v>
      </c>
      <c r="V171" s="15">
        <v>0.7</v>
      </c>
      <c r="W171" s="15">
        <v>0.3</v>
      </c>
      <c r="AC171" s="12" t="s">
        <v>362</v>
      </c>
    </row>
    <row r="172" spans="1:29" x14ac:dyDescent="0.3">
      <c r="A172" s="51">
        <v>2474</v>
      </c>
      <c r="B172" s="34" t="str">
        <f>VLOOKUP(A172,'1_문헌특성'!C:AQ,2,0)</f>
        <v>Aras (2019)</v>
      </c>
      <c r="C172" s="34" t="str">
        <f>VLOOKUP(A172,'1_문헌특성'!C:AQ,3,0)</f>
        <v>RCT</v>
      </c>
      <c r="D172" s="35" t="str">
        <f>VLOOKUP(A172, '1_문헌특성'!C:AQ, 8, 0)</f>
        <v>1.뇌성마비</v>
      </c>
      <c r="E172" s="34" t="str">
        <f>VLOOKUP(A172, '1_문헌특성'!C:AQ, 9, 0)</f>
        <v>소아(6~14세)</v>
      </c>
      <c r="F172" s="35" t="str">
        <f>VLOOKUP(A172, '1_문헌특성'!C:AQ, 27, 0)</f>
        <v>robotic supported treadmill exercise</v>
      </c>
      <c r="G172" s="35">
        <f>VLOOKUP(A172, '1_문헌특성'!C:AQ, 28, 0)</f>
        <v>1</v>
      </c>
      <c r="H172" s="35">
        <f>VLOOKUP(A172, '1_문헌특성'!C:AQ, 29, 0)</f>
        <v>1</v>
      </c>
      <c r="I172" s="35" t="str">
        <f>VLOOKUP(A172, '1_문헌특성'!C:AQ, 30, 0)</f>
        <v>Lokomat</v>
      </c>
      <c r="J172" s="59" t="s">
        <v>342</v>
      </c>
      <c r="L172" s="17" t="s">
        <v>272</v>
      </c>
      <c r="M172" s="17" t="s">
        <v>348</v>
      </c>
      <c r="N172" s="17" t="s">
        <v>79</v>
      </c>
      <c r="O172" s="18" t="s">
        <v>354</v>
      </c>
      <c r="P172" s="16" t="str">
        <f>VLOOKUP(A172,'1_문헌특성'!C:AQ,40,0)</f>
        <v>추적관찰 3개월</v>
      </c>
      <c r="Q172" s="17" t="s">
        <v>343</v>
      </c>
      <c r="S172" s="15"/>
      <c r="T172" s="15"/>
      <c r="U172" s="17">
        <v>9</v>
      </c>
      <c r="V172" s="15">
        <v>0.7</v>
      </c>
      <c r="W172" s="15">
        <v>0.2</v>
      </c>
      <c r="AC172" s="12" t="s">
        <v>362</v>
      </c>
    </row>
    <row r="173" spans="1:29" x14ac:dyDescent="0.3">
      <c r="A173" s="51">
        <v>2474</v>
      </c>
      <c r="B173" s="34" t="str">
        <f>VLOOKUP(A173,'1_문헌특성'!C:AQ,2,0)</f>
        <v>Aras (2019)</v>
      </c>
      <c r="C173" s="34" t="str">
        <f>VLOOKUP(A173,'1_문헌특성'!C:AQ,3,0)</f>
        <v>RCT</v>
      </c>
      <c r="D173" s="35" t="str">
        <f>VLOOKUP(A173, '1_문헌특성'!C:AQ, 8, 0)</f>
        <v>1.뇌성마비</v>
      </c>
      <c r="E173" s="34" t="str">
        <f>VLOOKUP(A173, '1_문헌특성'!C:AQ, 9, 0)</f>
        <v>소아(6~14세)</v>
      </c>
      <c r="F173" s="35" t="str">
        <f>VLOOKUP(A173, '1_문헌특성'!C:AQ, 27, 0)</f>
        <v>robotic supported treadmill exercise</v>
      </c>
      <c r="G173" s="35">
        <f>VLOOKUP(A173, '1_문헌특성'!C:AQ, 28, 0)</f>
        <v>1</v>
      </c>
      <c r="H173" s="35">
        <f>VLOOKUP(A173, '1_문헌특성'!C:AQ, 29, 0)</f>
        <v>1</v>
      </c>
      <c r="I173" s="35" t="str">
        <f>VLOOKUP(A173, '1_문헌특성'!C:AQ, 30, 0)</f>
        <v>Lokomat</v>
      </c>
      <c r="J173" s="58" t="str">
        <f>VLOOKUP(A173, '1_문헌특성'!C:AQ, 33, 0)</f>
        <v>partial body weight supported treadmill exercise(PBWSTE)</v>
      </c>
      <c r="L173" s="17" t="s">
        <v>272</v>
      </c>
      <c r="M173" s="17" t="s">
        <v>349</v>
      </c>
      <c r="N173" s="17" t="s">
        <v>79</v>
      </c>
      <c r="O173" s="18" t="s">
        <v>354</v>
      </c>
      <c r="P173" s="16" t="str">
        <f>VLOOKUP(A173,'1_문헌특성'!C:AQ,40,0)</f>
        <v>추적관찰 3개월</v>
      </c>
      <c r="Q173" s="17" t="s">
        <v>343</v>
      </c>
      <c r="R173" s="17">
        <v>10</v>
      </c>
      <c r="S173" s="15">
        <v>0.4</v>
      </c>
      <c r="T173" s="15">
        <v>0.1</v>
      </c>
      <c r="U173" s="17">
        <v>10</v>
      </c>
      <c r="V173" s="15">
        <v>0.4</v>
      </c>
      <c r="W173" s="15">
        <v>0.1</v>
      </c>
      <c r="AC173" s="12" t="s">
        <v>362</v>
      </c>
    </row>
    <row r="174" spans="1:29" x14ac:dyDescent="0.3">
      <c r="A174" s="51">
        <v>2474</v>
      </c>
      <c r="B174" s="34" t="str">
        <f>VLOOKUP(A174,'1_문헌특성'!C:AQ,2,0)</f>
        <v>Aras (2019)</v>
      </c>
      <c r="C174" s="34" t="str">
        <f>VLOOKUP(A174,'1_문헌특성'!C:AQ,3,0)</f>
        <v>RCT</v>
      </c>
      <c r="D174" s="35" t="str">
        <f>VLOOKUP(A174, '1_문헌특성'!C:AQ, 8, 0)</f>
        <v>1.뇌성마비</v>
      </c>
      <c r="E174" s="34" t="str">
        <f>VLOOKUP(A174, '1_문헌특성'!C:AQ, 9, 0)</f>
        <v>소아(6~14세)</v>
      </c>
      <c r="F174" s="35" t="str">
        <f>VLOOKUP(A174, '1_문헌특성'!C:AQ, 27, 0)</f>
        <v>robotic supported treadmill exercise</v>
      </c>
      <c r="G174" s="35">
        <f>VLOOKUP(A174, '1_문헌특성'!C:AQ, 28, 0)</f>
        <v>1</v>
      </c>
      <c r="H174" s="35">
        <f>VLOOKUP(A174, '1_문헌특성'!C:AQ, 29, 0)</f>
        <v>1</v>
      </c>
      <c r="I174" s="35" t="str">
        <f>VLOOKUP(A174, '1_문헌특성'!C:AQ, 30, 0)</f>
        <v>Lokomat</v>
      </c>
      <c r="J174" s="59" t="s">
        <v>342</v>
      </c>
      <c r="L174" s="17" t="s">
        <v>272</v>
      </c>
      <c r="M174" s="17" t="s">
        <v>349</v>
      </c>
      <c r="N174" s="17" t="s">
        <v>79</v>
      </c>
      <c r="O174" s="18" t="s">
        <v>354</v>
      </c>
      <c r="P174" s="16" t="str">
        <f>VLOOKUP(A174,'1_문헌특성'!C:AQ,40,0)</f>
        <v>추적관찰 3개월</v>
      </c>
      <c r="Q174" s="17" t="s">
        <v>343</v>
      </c>
      <c r="S174" s="15"/>
      <c r="T174" s="15"/>
      <c r="U174" s="17">
        <v>9</v>
      </c>
      <c r="V174" s="15">
        <v>0.4</v>
      </c>
      <c r="W174" s="15">
        <v>0.1</v>
      </c>
      <c r="AC174" s="12" t="s">
        <v>362</v>
      </c>
    </row>
    <row r="175" spans="1:29" x14ac:dyDescent="0.3">
      <c r="A175" s="51">
        <v>2474</v>
      </c>
      <c r="B175" s="34" t="str">
        <f>VLOOKUP(A175,'1_문헌특성'!C:AQ,2,0)</f>
        <v>Aras (2019)</v>
      </c>
      <c r="C175" s="34" t="str">
        <f>VLOOKUP(A175,'1_문헌특성'!C:AQ,3,0)</f>
        <v>RCT</v>
      </c>
      <c r="D175" s="35" t="str">
        <f>VLOOKUP(A175, '1_문헌특성'!C:AQ, 8, 0)</f>
        <v>1.뇌성마비</v>
      </c>
      <c r="E175" s="34" t="str">
        <f>VLOOKUP(A175, '1_문헌특성'!C:AQ, 9, 0)</f>
        <v>소아(6~14세)</v>
      </c>
      <c r="F175" s="35" t="str">
        <f>VLOOKUP(A175, '1_문헌특성'!C:AQ, 27, 0)</f>
        <v>robotic supported treadmill exercise</v>
      </c>
      <c r="G175" s="35">
        <f>VLOOKUP(A175, '1_문헌특성'!C:AQ, 28, 0)</f>
        <v>1</v>
      </c>
      <c r="H175" s="35">
        <f>VLOOKUP(A175, '1_문헌특성'!C:AQ, 29, 0)</f>
        <v>1</v>
      </c>
      <c r="I175" s="35" t="str">
        <f>VLOOKUP(A175, '1_문헌특성'!C:AQ, 30, 0)</f>
        <v>Lokomat</v>
      </c>
      <c r="J175" s="58" t="str">
        <f>VLOOKUP(A175, '1_문헌특성'!C:AQ, 33, 0)</f>
        <v>partial body weight supported treadmill exercise(PBWSTE)</v>
      </c>
      <c r="L175" s="17" t="s">
        <v>272</v>
      </c>
      <c r="M175" s="17" t="s">
        <v>350</v>
      </c>
      <c r="O175" s="18" t="s">
        <v>354</v>
      </c>
      <c r="P175" s="16" t="str">
        <f>VLOOKUP(A175,'1_문헌특성'!C:AQ,40,0)</f>
        <v>추적관찰 3개월</v>
      </c>
      <c r="Q175" s="17" t="s">
        <v>343</v>
      </c>
      <c r="R175" s="17">
        <v>10</v>
      </c>
      <c r="S175" s="15">
        <v>0.5</v>
      </c>
      <c r="T175" s="15">
        <v>0.1</v>
      </c>
      <c r="U175" s="17">
        <v>10</v>
      </c>
      <c r="V175" s="15">
        <v>0.5</v>
      </c>
      <c r="W175" s="15">
        <v>0.1</v>
      </c>
      <c r="AC175" s="12" t="s">
        <v>362</v>
      </c>
    </row>
    <row r="176" spans="1:29" x14ac:dyDescent="0.3">
      <c r="A176" s="51">
        <v>2474</v>
      </c>
      <c r="B176" s="34" t="str">
        <f>VLOOKUP(A176,'1_문헌특성'!C:AQ,2,0)</f>
        <v>Aras (2019)</v>
      </c>
      <c r="C176" s="34" t="str">
        <f>VLOOKUP(A176,'1_문헌특성'!C:AQ,3,0)</f>
        <v>RCT</v>
      </c>
      <c r="D176" s="35" t="str">
        <f>VLOOKUP(A176, '1_문헌특성'!C:AQ, 8, 0)</f>
        <v>1.뇌성마비</v>
      </c>
      <c r="E176" s="34" t="str">
        <f>VLOOKUP(A176, '1_문헌특성'!C:AQ, 9, 0)</f>
        <v>소아(6~14세)</v>
      </c>
      <c r="F176" s="35" t="str">
        <f>VLOOKUP(A176, '1_문헌특성'!C:AQ, 27, 0)</f>
        <v>robotic supported treadmill exercise</v>
      </c>
      <c r="G176" s="35">
        <f>VLOOKUP(A176, '1_문헌특성'!C:AQ, 28, 0)</f>
        <v>1</v>
      </c>
      <c r="H176" s="35">
        <f>VLOOKUP(A176, '1_문헌특성'!C:AQ, 29, 0)</f>
        <v>1</v>
      </c>
      <c r="I176" s="35" t="str">
        <f>VLOOKUP(A176, '1_문헌특성'!C:AQ, 30, 0)</f>
        <v>Lokomat</v>
      </c>
      <c r="J176" s="59" t="s">
        <v>342</v>
      </c>
      <c r="L176" s="17" t="s">
        <v>272</v>
      </c>
      <c r="M176" s="17" t="s">
        <v>350</v>
      </c>
      <c r="O176" s="18" t="s">
        <v>354</v>
      </c>
      <c r="P176" s="16" t="str">
        <f>VLOOKUP(A176,'1_문헌특성'!C:AQ,40,0)</f>
        <v>추적관찰 3개월</v>
      </c>
      <c r="Q176" s="17" t="s">
        <v>343</v>
      </c>
      <c r="S176" s="15"/>
      <c r="T176" s="15"/>
      <c r="U176" s="17">
        <v>9</v>
      </c>
      <c r="V176" s="15">
        <v>0.4</v>
      </c>
      <c r="W176" s="15">
        <v>0.1</v>
      </c>
      <c r="AC176" s="12" t="s">
        <v>362</v>
      </c>
    </row>
    <row r="177" spans="1:29" x14ac:dyDescent="0.3">
      <c r="A177" s="51">
        <v>2474</v>
      </c>
      <c r="B177" s="34" t="str">
        <f>VLOOKUP(A177,'1_문헌특성'!C:AQ,2,0)</f>
        <v>Aras (2019)</v>
      </c>
      <c r="C177" s="34" t="str">
        <f>VLOOKUP(A177,'1_문헌특성'!C:AQ,3,0)</f>
        <v>RCT</v>
      </c>
      <c r="D177" s="35" t="str">
        <f>VLOOKUP(A177, '1_문헌특성'!C:AQ, 8, 0)</f>
        <v>1.뇌성마비</v>
      </c>
      <c r="E177" s="34" t="str">
        <f>VLOOKUP(A177, '1_문헌특성'!C:AQ, 9, 0)</f>
        <v>소아(6~14세)</v>
      </c>
      <c r="F177" s="35" t="str">
        <f>VLOOKUP(A177, '1_문헌특성'!C:AQ, 27, 0)</f>
        <v>robotic supported treadmill exercise</v>
      </c>
      <c r="G177" s="35">
        <f>VLOOKUP(A177, '1_문헌특성'!C:AQ, 28, 0)</f>
        <v>1</v>
      </c>
      <c r="H177" s="35">
        <f>VLOOKUP(A177, '1_문헌특성'!C:AQ, 29, 0)</f>
        <v>1</v>
      </c>
      <c r="I177" s="35" t="str">
        <f>VLOOKUP(A177, '1_문헌특성'!C:AQ, 30, 0)</f>
        <v>Lokomat</v>
      </c>
      <c r="J177" s="58" t="str">
        <f>VLOOKUP(A177, '1_문헌특성'!C:AQ, 33, 0)</f>
        <v>partial body weight supported treadmill exercise(PBWSTE)</v>
      </c>
      <c r="L177" s="17" t="s">
        <v>272</v>
      </c>
      <c r="M177" s="17" t="s">
        <v>351</v>
      </c>
      <c r="O177" s="18" t="s">
        <v>354</v>
      </c>
      <c r="P177" s="16" t="str">
        <f>VLOOKUP(A177,'1_문헌특성'!C:AQ,40,0)</f>
        <v>추적관찰 3개월</v>
      </c>
      <c r="Q177" s="17" t="s">
        <v>343</v>
      </c>
      <c r="R177" s="17">
        <v>10</v>
      </c>
      <c r="S177" s="15">
        <v>0.3</v>
      </c>
      <c r="T177" s="15">
        <v>0.2</v>
      </c>
      <c r="U177" s="17">
        <v>10</v>
      </c>
      <c r="V177" s="15">
        <v>0.9</v>
      </c>
      <c r="W177" s="17">
        <v>1.6</v>
      </c>
      <c r="AC177" s="12" t="s">
        <v>362</v>
      </c>
    </row>
    <row r="178" spans="1:29" x14ac:dyDescent="0.3">
      <c r="A178" s="51">
        <v>2474</v>
      </c>
      <c r="B178" s="34" t="str">
        <f>VLOOKUP(A178,'1_문헌특성'!C:AQ,2,0)</f>
        <v>Aras (2019)</v>
      </c>
      <c r="C178" s="34" t="str">
        <f>VLOOKUP(A178,'1_문헌특성'!C:AQ,3,0)</f>
        <v>RCT</v>
      </c>
      <c r="D178" s="35" t="str">
        <f>VLOOKUP(A178, '1_문헌특성'!C:AQ, 8, 0)</f>
        <v>1.뇌성마비</v>
      </c>
      <c r="E178" s="34" t="str">
        <f>VLOOKUP(A178, '1_문헌특성'!C:AQ, 9, 0)</f>
        <v>소아(6~14세)</v>
      </c>
      <c r="F178" s="35" t="str">
        <f>VLOOKUP(A178, '1_문헌특성'!C:AQ, 27, 0)</f>
        <v>robotic supported treadmill exercise</v>
      </c>
      <c r="G178" s="35">
        <f>VLOOKUP(A178, '1_문헌특성'!C:AQ, 28, 0)</f>
        <v>1</v>
      </c>
      <c r="H178" s="35">
        <f>VLOOKUP(A178, '1_문헌특성'!C:AQ, 29, 0)</f>
        <v>1</v>
      </c>
      <c r="I178" s="35" t="str">
        <f>VLOOKUP(A178, '1_문헌특성'!C:AQ, 30, 0)</f>
        <v>Lokomat</v>
      </c>
      <c r="J178" s="59" t="s">
        <v>342</v>
      </c>
      <c r="L178" s="17" t="s">
        <v>272</v>
      </c>
      <c r="M178" s="17" t="s">
        <v>351</v>
      </c>
      <c r="O178" s="18" t="s">
        <v>354</v>
      </c>
      <c r="P178" s="16" t="str">
        <f>VLOOKUP(A178,'1_문헌특성'!C:AQ,40,0)</f>
        <v>추적관찰 3개월</v>
      </c>
      <c r="Q178" s="17" t="s">
        <v>343</v>
      </c>
      <c r="S178" s="15"/>
      <c r="T178" s="15"/>
      <c r="U178" s="17">
        <v>9</v>
      </c>
      <c r="V178" s="15">
        <v>0.4</v>
      </c>
      <c r="W178" s="17">
        <v>0.4</v>
      </c>
      <c r="AC178" s="12" t="s">
        <v>362</v>
      </c>
    </row>
    <row r="179" spans="1:29" x14ac:dyDescent="0.3">
      <c r="A179" s="51">
        <v>2474</v>
      </c>
      <c r="B179" s="34" t="str">
        <f>VLOOKUP(A179,'1_문헌특성'!C:AQ,2,0)</f>
        <v>Aras (2019)</v>
      </c>
      <c r="C179" s="34" t="str">
        <f>VLOOKUP(A179,'1_문헌특성'!C:AQ,3,0)</f>
        <v>RCT</v>
      </c>
      <c r="D179" s="35" t="str">
        <f>VLOOKUP(A179, '1_문헌특성'!C:AQ, 8, 0)</f>
        <v>1.뇌성마비</v>
      </c>
      <c r="E179" s="34" t="str">
        <f>VLOOKUP(A179, '1_문헌특성'!C:AQ, 9, 0)</f>
        <v>소아(6~14세)</v>
      </c>
      <c r="F179" s="35" t="str">
        <f>VLOOKUP(A179, '1_문헌특성'!C:AQ, 27, 0)</f>
        <v>robotic supported treadmill exercise</v>
      </c>
      <c r="G179" s="35">
        <f>VLOOKUP(A179, '1_문헌특성'!C:AQ, 28, 0)</f>
        <v>1</v>
      </c>
      <c r="H179" s="35">
        <f>VLOOKUP(A179, '1_문헌특성'!C:AQ, 29, 0)</f>
        <v>1</v>
      </c>
      <c r="I179" s="35" t="str">
        <f>VLOOKUP(A179, '1_문헌특성'!C:AQ, 30, 0)</f>
        <v>Lokomat</v>
      </c>
      <c r="J179" s="58" t="str">
        <f>VLOOKUP(A179, '1_문헌특성'!C:AQ, 33, 0)</f>
        <v>partial body weight supported treadmill exercise(PBWSTE)</v>
      </c>
      <c r="L179" s="17" t="s">
        <v>272</v>
      </c>
      <c r="M179" s="17" t="s">
        <v>352</v>
      </c>
      <c r="O179" s="18" t="s">
        <v>354</v>
      </c>
      <c r="P179" s="16" t="str">
        <f>VLOOKUP(A179,'1_문헌특성'!C:AQ,40,0)</f>
        <v>추적관찰 3개월</v>
      </c>
      <c r="Q179" s="17" t="s">
        <v>343</v>
      </c>
      <c r="R179" s="17">
        <v>10</v>
      </c>
      <c r="S179" s="15">
        <v>0.6</v>
      </c>
      <c r="T179" s="15">
        <v>0.2</v>
      </c>
      <c r="U179" s="17">
        <v>10</v>
      </c>
      <c r="V179" s="15">
        <v>0.9</v>
      </c>
      <c r="W179" s="17">
        <v>0.9</v>
      </c>
      <c r="AC179" s="12" t="s">
        <v>362</v>
      </c>
    </row>
    <row r="180" spans="1:29" x14ac:dyDescent="0.3">
      <c r="A180" s="51">
        <v>2474</v>
      </c>
      <c r="B180" s="34" t="str">
        <f>VLOOKUP(A180,'1_문헌특성'!C:AQ,2,0)</f>
        <v>Aras (2019)</v>
      </c>
      <c r="C180" s="34" t="str">
        <f>VLOOKUP(A180,'1_문헌특성'!C:AQ,3,0)</f>
        <v>RCT</v>
      </c>
      <c r="D180" s="35" t="str">
        <f>VLOOKUP(A180, '1_문헌특성'!C:AQ, 8, 0)</f>
        <v>1.뇌성마비</v>
      </c>
      <c r="E180" s="34" t="str">
        <f>VLOOKUP(A180, '1_문헌특성'!C:AQ, 9, 0)</f>
        <v>소아(6~14세)</v>
      </c>
      <c r="F180" s="35" t="str">
        <f>VLOOKUP(A180, '1_문헌특성'!C:AQ, 27, 0)</f>
        <v>robotic supported treadmill exercise</v>
      </c>
      <c r="G180" s="35">
        <f>VLOOKUP(A180, '1_문헌특성'!C:AQ, 28, 0)</f>
        <v>1</v>
      </c>
      <c r="H180" s="35">
        <f>VLOOKUP(A180, '1_문헌특성'!C:AQ, 29, 0)</f>
        <v>1</v>
      </c>
      <c r="I180" s="35" t="str">
        <f>VLOOKUP(A180, '1_문헌특성'!C:AQ, 30, 0)</f>
        <v>Lokomat</v>
      </c>
      <c r="J180" s="59" t="s">
        <v>342</v>
      </c>
      <c r="L180" s="17" t="s">
        <v>272</v>
      </c>
      <c r="M180" s="17" t="s">
        <v>352</v>
      </c>
      <c r="O180" s="18" t="s">
        <v>354</v>
      </c>
      <c r="P180" s="16" t="str">
        <f>VLOOKUP(A180,'1_문헌특성'!C:AQ,40,0)</f>
        <v>추적관찰 3개월</v>
      </c>
      <c r="Q180" s="17" t="s">
        <v>343</v>
      </c>
      <c r="U180" s="17">
        <v>9</v>
      </c>
      <c r="V180" s="15">
        <v>0.6</v>
      </c>
      <c r="W180" s="17">
        <v>0.3</v>
      </c>
      <c r="AC180" s="12" t="s">
        <v>362</v>
      </c>
    </row>
    <row r="181" spans="1:29" x14ac:dyDescent="0.3">
      <c r="A181" s="51">
        <v>2474</v>
      </c>
      <c r="B181" s="34" t="str">
        <f>VLOOKUP(A181,'1_문헌특성'!C:AQ,2,0)</f>
        <v>Aras (2019)</v>
      </c>
      <c r="C181" s="34" t="str">
        <f>VLOOKUP(A181,'1_문헌특성'!C:AQ,3,0)</f>
        <v>RCT</v>
      </c>
      <c r="D181" s="35" t="str">
        <f>VLOOKUP(A181, '1_문헌특성'!C:AQ, 8, 0)</f>
        <v>1.뇌성마비</v>
      </c>
      <c r="E181" s="34" t="str">
        <f>VLOOKUP(A181, '1_문헌특성'!C:AQ, 9, 0)</f>
        <v>소아(6~14세)</v>
      </c>
      <c r="F181" s="35" t="str">
        <f>VLOOKUP(A181, '1_문헌특성'!C:AQ, 27, 0)</f>
        <v>robotic supported treadmill exercise</v>
      </c>
      <c r="G181" s="35">
        <f>VLOOKUP(A181, '1_문헌특성'!C:AQ, 28, 0)</f>
        <v>1</v>
      </c>
      <c r="H181" s="35">
        <f>VLOOKUP(A181, '1_문헌특성'!C:AQ, 29, 0)</f>
        <v>1</v>
      </c>
      <c r="I181" s="35" t="str">
        <f>VLOOKUP(A181, '1_문헌특성'!C:AQ, 30, 0)</f>
        <v>Lokomat</v>
      </c>
      <c r="J181" s="58" t="str">
        <f>VLOOKUP(A181, '1_문헌특성'!C:AQ, 33, 0)</f>
        <v>partial body weight supported treadmill exercise(PBWSTE)</v>
      </c>
      <c r="L181" s="17" t="s">
        <v>272</v>
      </c>
      <c r="M181" s="17" t="s">
        <v>353</v>
      </c>
      <c r="O181" s="18" t="s">
        <v>354</v>
      </c>
      <c r="P181" s="16" t="str">
        <f>VLOOKUP(A181,'1_문헌특성'!C:AQ,40,0)</f>
        <v>추적관찰 3개월</v>
      </c>
      <c r="Q181" s="17" t="s">
        <v>343</v>
      </c>
      <c r="R181" s="17">
        <v>10</v>
      </c>
      <c r="S181" s="17">
        <v>1.3</v>
      </c>
      <c r="T181" s="17">
        <v>0.4</v>
      </c>
      <c r="U181" s="17">
        <v>10</v>
      </c>
      <c r="V181" s="15">
        <v>1.8</v>
      </c>
      <c r="W181" s="17">
        <v>1.8</v>
      </c>
      <c r="AC181" s="12" t="s">
        <v>362</v>
      </c>
    </row>
    <row r="182" spans="1:29" x14ac:dyDescent="0.3">
      <c r="A182" s="51">
        <v>2474</v>
      </c>
      <c r="B182" s="34" t="str">
        <f>VLOOKUP(A182,'1_문헌특성'!C:AQ,2,0)</f>
        <v>Aras (2019)</v>
      </c>
      <c r="C182" s="34" t="str">
        <f>VLOOKUP(A182,'1_문헌특성'!C:AQ,3,0)</f>
        <v>RCT</v>
      </c>
      <c r="D182" s="35" t="str">
        <f>VLOOKUP(A182, '1_문헌특성'!C:AQ, 8, 0)</f>
        <v>1.뇌성마비</v>
      </c>
      <c r="E182" s="34" t="str">
        <f>VLOOKUP(A182, '1_문헌특성'!C:AQ, 9, 0)</f>
        <v>소아(6~14세)</v>
      </c>
      <c r="F182" s="35" t="str">
        <f>VLOOKUP(A182, '1_문헌특성'!C:AQ, 27, 0)</f>
        <v>robotic supported treadmill exercise</v>
      </c>
      <c r="G182" s="35">
        <f>VLOOKUP(A182, '1_문헌특성'!C:AQ, 28, 0)</f>
        <v>1</v>
      </c>
      <c r="H182" s="35">
        <f>VLOOKUP(A182, '1_문헌특성'!C:AQ, 29, 0)</f>
        <v>1</v>
      </c>
      <c r="I182" s="35" t="str">
        <f>VLOOKUP(A182, '1_문헌특성'!C:AQ, 30, 0)</f>
        <v>Lokomat</v>
      </c>
      <c r="J182" s="59" t="s">
        <v>342</v>
      </c>
      <c r="L182" s="17" t="s">
        <v>272</v>
      </c>
      <c r="M182" s="17" t="s">
        <v>353</v>
      </c>
      <c r="O182" s="18" t="s">
        <v>354</v>
      </c>
      <c r="P182" s="16" t="str">
        <f>VLOOKUP(A182,'1_문헌특성'!C:AQ,40,0)</f>
        <v>추적관찰 3개월</v>
      </c>
      <c r="Q182" s="17" t="s">
        <v>343</v>
      </c>
      <c r="U182" s="17">
        <v>9</v>
      </c>
      <c r="V182" s="15">
        <v>1.2</v>
      </c>
      <c r="W182" s="17">
        <v>0.6</v>
      </c>
      <c r="AC182" s="12" t="s">
        <v>362</v>
      </c>
    </row>
    <row r="183" spans="1:29" x14ac:dyDescent="0.3">
      <c r="A183" s="61">
        <v>2474</v>
      </c>
      <c r="B183" s="34" t="str">
        <f>VLOOKUP(A183,'1_문헌특성'!C:AQ,2,0)</f>
        <v>Aras (2019)</v>
      </c>
      <c r="C183" s="34" t="str">
        <f>VLOOKUP(A183,'1_문헌특성'!C:AQ,3,0)</f>
        <v>RCT</v>
      </c>
      <c r="D183" s="35" t="str">
        <f>VLOOKUP(A183, '1_문헌특성'!C:AQ, 8, 0)</f>
        <v>1.뇌성마비</v>
      </c>
      <c r="E183" s="34" t="str">
        <f>VLOOKUP(A183, '1_문헌특성'!C:AQ, 9, 0)</f>
        <v>소아(6~14세)</v>
      </c>
      <c r="F183" s="35" t="str">
        <f>VLOOKUP(A183, '1_문헌특성'!C:AQ, 27, 0)</f>
        <v>robotic supported treadmill exercise</v>
      </c>
      <c r="G183" s="35">
        <f>VLOOKUP(A183, '1_문헌특성'!C:AQ, 28, 0)</f>
        <v>1</v>
      </c>
      <c r="H183" s="35">
        <f>VLOOKUP(A183, '1_문헌특성'!C:AQ, 29, 0)</f>
        <v>1</v>
      </c>
      <c r="I183" s="35" t="str">
        <f>VLOOKUP(A183, '1_문헌특성'!C:AQ, 30, 0)</f>
        <v>Lokomat</v>
      </c>
      <c r="J183" s="58" t="str">
        <f>VLOOKUP(A183, '1_문헌특성'!C:AQ, 33, 0)</f>
        <v>partial body weight supported treadmill exercise(PBWSTE)</v>
      </c>
      <c r="M183" s="17" t="s">
        <v>357</v>
      </c>
      <c r="N183" s="17" t="s">
        <v>356</v>
      </c>
      <c r="P183" s="16" t="str">
        <f>VLOOKUP(A183,'1_문헌특성'!C:AQ,40,0)</f>
        <v>추적관찰 3개월</v>
      </c>
      <c r="Q183" s="17">
        <v>0</v>
      </c>
      <c r="S183" s="17">
        <v>73.8</v>
      </c>
      <c r="T183" s="60">
        <v>17.2</v>
      </c>
      <c r="U183" s="17">
        <v>10</v>
      </c>
      <c r="V183" s="17">
        <v>75.3</v>
      </c>
      <c r="W183" s="60">
        <v>16.600000000000001</v>
      </c>
      <c r="AC183" s="12" t="s">
        <v>362</v>
      </c>
    </row>
    <row r="184" spans="1:29" x14ac:dyDescent="0.3">
      <c r="A184" s="61">
        <v>2474</v>
      </c>
      <c r="B184" s="34" t="str">
        <f>VLOOKUP(A184,'1_문헌특성'!C:AQ,2,0)</f>
        <v>Aras (2019)</v>
      </c>
      <c r="C184" s="34" t="str">
        <f>VLOOKUP(A184,'1_문헌특성'!C:AQ,3,0)</f>
        <v>RCT</v>
      </c>
      <c r="D184" s="35" t="str">
        <f>VLOOKUP(A184, '1_문헌특성'!C:AQ, 8, 0)</f>
        <v>1.뇌성마비</v>
      </c>
      <c r="E184" s="34" t="str">
        <f>VLOOKUP(A184, '1_문헌특성'!C:AQ, 9, 0)</f>
        <v>소아(6~14세)</v>
      </c>
      <c r="F184" s="35" t="str">
        <f>VLOOKUP(A184, '1_문헌특성'!C:AQ, 27, 0)</f>
        <v>robotic supported treadmill exercise</v>
      </c>
      <c r="G184" s="35">
        <f>VLOOKUP(A184, '1_문헌특성'!C:AQ, 28, 0)</f>
        <v>1</v>
      </c>
      <c r="H184" s="35">
        <f>VLOOKUP(A184, '1_문헌특성'!C:AQ, 29, 0)</f>
        <v>1</v>
      </c>
      <c r="I184" s="35" t="str">
        <f>VLOOKUP(A184, '1_문헌특성'!C:AQ, 30, 0)</f>
        <v>Lokomat</v>
      </c>
      <c r="J184" s="59" t="s">
        <v>342</v>
      </c>
      <c r="M184" s="17" t="s">
        <v>357</v>
      </c>
      <c r="N184" s="17" t="s">
        <v>356</v>
      </c>
      <c r="P184" s="16" t="str">
        <f>VLOOKUP(A184,'1_문헌특성'!C:AQ,40,0)</f>
        <v>추적관찰 3개월</v>
      </c>
      <c r="Q184" s="17">
        <v>0</v>
      </c>
      <c r="S184" s="17">
        <v>75.3</v>
      </c>
      <c r="T184" s="60">
        <v>16.600000000000001</v>
      </c>
      <c r="U184" s="17">
        <v>9</v>
      </c>
      <c r="V184" s="17">
        <v>80.900000000000006</v>
      </c>
      <c r="W184" s="60">
        <v>7.5</v>
      </c>
      <c r="AC184" s="12" t="s">
        <v>362</v>
      </c>
    </row>
    <row r="185" spans="1:29" x14ac:dyDescent="0.3">
      <c r="A185" s="61">
        <v>2474</v>
      </c>
      <c r="B185" s="34" t="str">
        <f>VLOOKUP(A185,'1_문헌특성'!C:AQ,2,0)</f>
        <v>Aras (2019)</v>
      </c>
      <c r="C185" s="34" t="str">
        <f>VLOOKUP(A185,'1_문헌특성'!C:AQ,3,0)</f>
        <v>RCT</v>
      </c>
      <c r="D185" s="35" t="str">
        <f>VLOOKUP(A185, '1_문헌특성'!C:AQ, 8, 0)</f>
        <v>1.뇌성마비</v>
      </c>
      <c r="E185" s="34" t="str">
        <f>VLOOKUP(A185, '1_문헌특성'!C:AQ, 9, 0)</f>
        <v>소아(6~14세)</v>
      </c>
      <c r="F185" s="35" t="str">
        <f>VLOOKUP(A185, '1_문헌특성'!C:AQ, 27, 0)</f>
        <v>robotic supported treadmill exercise</v>
      </c>
      <c r="G185" s="35">
        <f>VLOOKUP(A185, '1_문헌특성'!C:AQ, 28, 0)</f>
        <v>1</v>
      </c>
      <c r="H185" s="35">
        <f>VLOOKUP(A185, '1_문헌특성'!C:AQ, 29, 0)</f>
        <v>1</v>
      </c>
      <c r="I185" s="35" t="str">
        <f>VLOOKUP(A185, '1_문헌특성'!C:AQ, 30, 0)</f>
        <v>Lokomat</v>
      </c>
      <c r="J185" s="58" t="str">
        <f>VLOOKUP(A185, '1_문헌특성'!C:AQ, 33, 0)</f>
        <v>partial body weight supported treadmill exercise(PBWSTE)</v>
      </c>
      <c r="M185" s="17" t="s">
        <v>358</v>
      </c>
      <c r="N185" s="17" t="s">
        <v>356</v>
      </c>
      <c r="P185" s="16" t="str">
        <f>VLOOKUP(A185,'1_문헌특성'!C:AQ,40,0)</f>
        <v>추적관찰 3개월</v>
      </c>
      <c r="Q185" s="17">
        <v>0</v>
      </c>
      <c r="S185" s="17">
        <v>77.400000000000006</v>
      </c>
      <c r="T185" s="60">
        <v>16.899999999999999</v>
      </c>
      <c r="U185" s="17">
        <v>10</v>
      </c>
      <c r="V185" s="17">
        <v>75.2</v>
      </c>
      <c r="W185" s="60">
        <v>14.4</v>
      </c>
      <c r="AC185" s="12" t="s">
        <v>362</v>
      </c>
    </row>
    <row r="186" spans="1:29" x14ac:dyDescent="0.3">
      <c r="A186" s="61">
        <v>2474</v>
      </c>
      <c r="B186" s="34" t="str">
        <f>VLOOKUP(A186,'1_문헌특성'!C:AQ,2,0)</f>
        <v>Aras (2019)</v>
      </c>
      <c r="C186" s="34" t="str">
        <f>VLOOKUP(A186,'1_문헌특성'!C:AQ,3,0)</f>
        <v>RCT</v>
      </c>
      <c r="D186" s="35" t="str">
        <f>VLOOKUP(A186, '1_문헌특성'!C:AQ, 8, 0)</f>
        <v>1.뇌성마비</v>
      </c>
      <c r="E186" s="34" t="str">
        <f>VLOOKUP(A186, '1_문헌특성'!C:AQ, 9, 0)</f>
        <v>소아(6~14세)</v>
      </c>
      <c r="F186" s="35" t="str">
        <f>VLOOKUP(A186, '1_문헌특성'!C:AQ, 27, 0)</f>
        <v>robotic supported treadmill exercise</v>
      </c>
      <c r="G186" s="35">
        <f>VLOOKUP(A186, '1_문헌특성'!C:AQ, 28, 0)</f>
        <v>1</v>
      </c>
      <c r="H186" s="35">
        <f>VLOOKUP(A186, '1_문헌특성'!C:AQ, 29, 0)</f>
        <v>1</v>
      </c>
      <c r="I186" s="35" t="str">
        <f>VLOOKUP(A186, '1_문헌특성'!C:AQ, 30, 0)</f>
        <v>Lokomat</v>
      </c>
      <c r="J186" s="59" t="s">
        <v>342</v>
      </c>
      <c r="M186" s="17" t="s">
        <v>358</v>
      </c>
      <c r="N186" s="17" t="s">
        <v>356</v>
      </c>
      <c r="P186" s="16" t="str">
        <f>VLOOKUP(A186,'1_문헌특성'!C:AQ,40,0)</f>
        <v>추적관찰 3개월</v>
      </c>
      <c r="Q186" s="17">
        <v>0</v>
      </c>
      <c r="S186" s="17">
        <v>75.2</v>
      </c>
      <c r="T186" s="60">
        <v>14.4</v>
      </c>
      <c r="U186" s="17">
        <v>9</v>
      </c>
      <c r="V186" s="17">
        <v>79.2</v>
      </c>
      <c r="W186" s="60">
        <v>8.6</v>
      </c>
      <c r="AC186" s="12" t="s">
        <v>362</v>
      </c>
    </row>
    <row r="187" spans="1:29" x14ac:dyDescent="0.3">
      <c r="A187" s="61">
        <v>2474</v>
      </c>
      <c r="B187" s="34" t="str">
        <f>VLOOKUP(A187,'1_문헌특성'!C:AQ,2,0)</f>
        <v>Aras (2019)</v>
      </c>
      <c r="C187" s="34" t="str">
        <f>VLOOKUP(A187,'1_문헌특성'!C:AQ,3,0)</f>
        <v>RCT</v>
      </c>
      <c r="D187" s="35" t="str">
        <f>VLOOKUP(A187, '1_문헌특성'!C:AQ, 8, 0)</f>
        <v>1.뇌성마비</v>
      </c>
      <c r="E187" s="34" t="str">
        <f>VLOOKUP(A187, '1_문헌특성'!C:AQ, 9, 0)</f>
        <v>소아(6~14세)</v>
      </c>
      <c r="F187" s="35" t="str">
        <f>VLOOKUP(A187, '1_문헌특성'!C:AQ, 27, 0)</f>
        <v>robotic supported treadmill exercise</v>
      </c>
      <c r="G187" s="35">
        <f>VLOOKUP(A187, '1_문헌특성'!C:AQ, 28, 0)</f>
        <v>1</v>
      </c>
      <c r="H187" s="35">
        <f>VLOOKUP(A187, '1_문헌특성'!C:AQ, 29, 0)</f>
        <v>1</v>
      </c>
      <c r="I187" s="35" t="str">
        <f>VLOOKUP(A187, '1_문헌특성'!C:AQ, 30, 0)</f>
        <v>Lokomat</v>
      </c>
      <c r="J187" s="58" t="str">
        <f>VLOOKUP(A187, '1_문헌특성'!C:AQ, 33, 0)</f>
        <v>partial body weight supported treadmill exercise(PBWSTE)</v>
      </c>
      <c r="M187" s="17" t="s">
        <v>359</v>
      </c>
      <c r="N187" s="17" t="s">
        <v>361</v>
      </c>
      <c r="P187" s="16" t="str">
        <f>VLOOKUP(A187,'1_문헌특성'!C:AQ,40,0)</f>
        <v>추적관찰 3개월</v>
      </c>
      <c r="Q187" s="17">
        <v>0</v>
      </c>
      <c r="S187" s="17">
        <v>10</v>
      </c>
      <c r="T187" s="60">
        <v>2.6</v>
      </c>
      <c r="U187" s="17">
        <v>10</v>
      </c>
      <c r="V187" s="17">
        <v>10.8</v>
      </c>
      <c r="W187" s="60">
        <v>3</v>
      </c>
      <c r="AC187" s="12" t="s">
        <v>362</v>
      </c>
    </row>
    <row r="188" spans="1:29" x14ac:dyDescent="0.3">
      <c r="A188" s="61">
        <v>2474</v>
      </c>
      <c r="B188" s="34" t="str">
        <f>VLOOKUP(A188,'1_문헌특성'!C:AQ,2,0)</f>
        <v>Aras (2019)</v>
      </c>
      <c r="C188" s="34" t="str">
        <f>VLOOKUP(A188,'1_문헌특성'!C:AQ,3,0)</f>
        <v>RCT</v>
      </c>
      <c r="D188" s="35" t="str">
        <f>VLOOKUP(A188, '1_문헌특성'!C:AQ, 8, 0)</f>
        <v>1.뇌성마비</v>
      </c>
      <c r="E188" s="34" t="str">
        <f>VLOOKUP(A188, '1_문헌특성'!C:AQ, 9, 0)</f>
        <v>소아(6~14세)</v>
      </c>
      <c r="F188" s="35" t="str">
        <f>VLOOKUP(A188, '1_문헌특성'!C:AQ, 27, 0)</f>
        <v>robotic supported treadmill exercise</v>
      </c>
      <c r="G188" s="35">
        <f>VLOOKUP(A188, '1_문헌특성'!C:AQ, 28, 0)</f>
        <v>1</v>
      </c>
      <c r="H188" s="35">
        <f>VLOOKUP(A188, '1_문헌특성'!C:AQ, 29, 0)</f>
        <v>1</v>
      </c>
      <c r="I188" s="35" t="str">
        <f>VLOOKUP(A188, '1_문헌특성'!C:AQ, 30, 0)</f>
        <v>Lokomat</v>
      </c>
      <c r="J188" s="59" t="s">
        <v>342</v>
      </c>
      <c r="M188" s="17" t="s">
        <v>359</v>
      </c>
      <c r="N188" s="17" t="s">
        <v>361</v>
      </c>
      <c r="P188" s="16" t="str">
        <f>VLOOKUP(A188,'1_문헌특성'!C:AQ,40,0)</f>
        <v>추적관찰 3개월</v>
      </c>
      <c r="Q188" s="17">
        <v>0</v>
      </c>
      <c r="S188" s="17">
        <v>10.8</v>
      </c>
      <c r="T188" s="60">
        <v>3</v>
      </c>
      <c r="U188" s="17">
        <v>9</v>
      </c>
      <c r="V188" s="17">
        <v>9.6</v>
      </c>
      <c r="W188" s="60">
        <v>2.5299999999999998</v>
      </c>
      <c r="AC188" s="12" t="s">
        <v>362</v>
      </c>
    </row>
    <row r="189" spans="1:29" x14ac:dyDescent="0.3">
      <c r="A189" s="61">
        <v>2474</v>
      </c>
      <c r="B189" s="34" t="str">
        <f>VLOOKUP(A189,'1_문헌특성'!C:AQ,2,0)</f>
        <v>Aras (2019)</v>
      </c>
      <c r="C189" s="34" t="str">
        <f>VLOOKUP(A189,'1_문헌특성'!C:AQ,3,0)</f>
        <v>RCT</v>
      </c>
      <c r="D189" s="35" t="str">
        <f>VLOOKUP(A189, '1_문헌특성'!C:AQ, 8, 0)</f>
        <v>1.뇌성마비</v>
      </c>
      <c r="E189" s="34" t="str">
        <f>VLOOKUP(A189, '1_문헌특성'!C:AQ, 9, 0)</f>
        <v>소아(6~14세)</v>
      </c>
      <c r="F189" s="35" t="str">
        <f>VLOOKUP(A189, '1_문헌특성'!C:AQ, 27, 0)</f>
        <v>robotic supported treadmill exercise</v>
      </c>
      <c r="G189" s="35">
        <f>VLOOKUP(A189, '1_문헌특성'!C:AQ, 28, 0)</f>
        <v>1</v>
      </c>
      <c r="H189" s="35">
        <f>VLOOKUP(A189, '1_문헌특성'!C:AQ, 29, 0)</f>
        <v>1</v>
      </c>
      <c r="I189" s="35" t="str">
        <f>VLOOKUP(A189, '1_문헌특성'!C:AQ, 30, 0)</f>
        <v>Lokomat</v>
      </c>
      <c r="J189" s="58" t="str">
        <f>VLOOKUP(A189, '1_문헌특성'!C:AQ, 33, 0)</f>
        <v>partial body weight supported treadmill exercise(PBWSTE)</v>
      </c>
      <c r="L189" s="17" t="s">
        <v>272</v>
      </c>
      <c r="M189" s="17" t="s">
        <v>360</v>
      </c>
      <c r="N189" s="17" t="s">
        <v>79</v>
      </c>
      <c r="P189" s="16" t="str">
        <f>VLOOKUP(A189,'1_문헌특성'!C:AQ,40,0)</f>
        <v>추적관찰 3개월</v>
      </c>
      <c r="Q189" s="17">
        <v>0</v>
      </c>
      <c r="S189" s="17">
        <v>263.89999999999998</v>
      </c>
      <c r="T189" s="60">
        <v>132.5</v>
      </c>
      <c r="U189" s="17">
        <v>10</v>
      </c>
      <c r="V189" s="17">
        <v>253.7</v>
      </c>
      <c r="W189" s="60">
        <v>151.6</v>
      </c>
      <c r="AC189" s="12" t="s">
        <v>362</v>
      </c>
    </row>
    <row r="190" spans="1:29" x14ac:dyDescent="0.3">
      <c r="A190" s="61">
        <v>2474</v>
      </c>
      <c r="B190" s="34" t="str">
        <f>VLOOKUP(A190,'1_문헌특성'!C:AQ,2,0)</f>
        <v>Aras (2019)</v>
      </c>
      <c r="C190" s="34" t="str">
        <f>VLOOKUP(A190,'1_문헌특성'!C:AQ,3,0)</f>
        <v>RCT</v>
      </c>
      <c r="D190" s="35" t="str">
        <f>VLOOKUP(A190, '1_문헌특성'!C:AQ, 8, 0)</f>
        <v>1.뇌성마비</v>
      </c>
      <c r="E190" s="34" t="str">
        <f>VLOOKUP(A190, '1_문헌특성'!C:AQ, 9, 0)</f>
        <v>소아(6~14세)</v>
      </c>
      <c r="F190" s="35" t="str">
        <f>VLOOKUP(A190, '1_문헌특성'!C:AQ, 27, 0)</f>
        <v>robotic supported treadmill exercise</v>
      </c>
      <c r="G190" s="35">
        <f>VLOOKUP(A190, '1_문헌특성'!C:AQ, 28, 0)</f>
        <v>1</v>
      </c>
      <c r="H190" s="35">
        <f>VLOOKUP(A190, '1_문헌특성'!C:AQ, 29, 0)</f>
        <v>1</v>
      </c>
      <c r="I190" s="35" t="str">
        <f>VLOOKUP(A190, '1_문헌특성'!C:AQ, 30, 0)</f>
        <v>Lokomat</v>
      </c>
      <c r="J190" s="59" t="s">
        <v>342</v>
      </c>
      <c r="M190" s="17" t="s">
        <v>360</v>
      </c>
      <c r="N190" s="17" t="s">
        <v>79</v>
      </c>
      <c r="P190" s="16" t="str">
        <f>VLOOKUP(A190,'1_문헌특성'!C:AQ,40,0)</f>
        <v>추적관찰 3개월</v>
      </c>
      <c r="Q190" s="17">
        <v>0</v>
      </c>
      <c r="S190" s="17">
        <v>253.7</v>
      </c>
      <c r="T190" s="60">
        <v>151.6</v>
      </c>
      <c r="U190" s="17">
        <v>9</v>
      </c>
      <c r="V190" s="17">
        <v>281.3</v>
      </c>
      <c r="W190" s="60">
        <v>115.1</v>
      </c>
      <c r="AC190" s="12" t="s">
        <v>362</v>
      </c>
    </row>
    <row r="191" spans="1:29" x14ac:dyDescent="0.3">
      <c r="A191" s="61">
        <v>2474</v>
      </c>
      <c r="B191" s="34" t="str">
        <f>VLOOKUP(A191,'1_문헌특성'!C:AQ,2,0)</f>
        <v>Aras (2019)</v>
      </c>
      <c r="C191" s="34" t="str">
        <f>VLOOKUP(A191,'1_문헌특성'!C:AQ,3,0)</f>
        <v>RCT</v>
      </c>
      <c r="D191" s="35" t="str">
        <f>VLOOKUP(A191, '1_문헌특성'!C:AQ, 8, 0)</f>
        <v>1.뇌성마비</v>
      </c>
      <c r="E191" s="34" t="str">
        <f>VLOOKUP(A191, '1_문헌특성'!C:AQ, 9, 0)</f>
        <v>소아(6~14세)</v>
      </c>
      <c r="F191" s="35" t="str">
        <f>VLOOKUP(A191, '1_문헌특성'!C:AQ, 27, 0)</f>
        <v>robotic supported treadmill exercise</v>
      </c>
      <c r="G191" s="35">
        <f>VLOOKUP(A191, '1_문헌특성'!C:AQ, 28, 0)</f>
        <v>1</v>
      </c>
      <c r="H191" s="35">
        <f>VLOOKUP(A191, '1_문헌특성'!C:AQ, 29, 0)</f>
        <v>1</v>
      </c>
      <c r="I191" s="35" t="str">
        <f>VLOOKUP(A191, '1_문헌특성'!C:AQ, 30, 0)</f>
        <v>Lokomat</v>
      </c>
      <c r="J191" s="58" t="str">
        <f>VLOOKUP(A191, '1_문헌특성'!C:AQ, 33, 0)</f>
        <v>partial body weight supported treadmill exercise(PBWSTE)</v>
      </c>
      <c r="M191" s="17" t="s">
        <v>357</v>
      </c>
      <c r="N191" s="17" t="s">
        <v>356</v>
      </c>
      <c r="P191" s="16" t="str">
        <f>VLOOKUP(A191,'1_문헌특성'!C:AQ,40,0)</f>
        <v>추적관찰 3개월</v>
      </c>
      <c r="Q191" s="17" t="s">
        <v>267</v>
      </c>
      <c r="R191" s="17">
        <v>10</v>
      </c>
      <c r="S191" s="17">
        <v>77.400000000000006</v>
      </c>
      <c r="T191" s="60">
        <v>15.9</v>
      </c>
      <c r="U191" s="17">
        <v>10</v>
      </c>
      <c r="V191" s="17">
        <v>80</v>
      </c>
      <c r="W191" s="60">
        <v>13.5</v>
      </c>
      <c r="AC191" s="12" t="s">
        <v>362</v>
      </c>
    </row>
    <row r="192" spans="1:29" x14ac:dyDescent="0.3">
      <c r="A192" s="61">
        <v>2474</v>
      </c>
      <c r="B192" s="34" t="str">
        <f>VLOOKUP(A192,'1_문헌특성'!C:AQ,2,0)</f>
        <v>Aras (2019)</v>
      </c>
      <c r="C192" s="34" t="str">
        <f>VLOOKUP(A192,'1_문헌특성'!C:AQ,3,0)</f>
        <v>RCT</v>
      </c>
      <c r="D192" s="35" t="str">
        <f>VLOOKUP(A192, '1_문헌특성'!C:AQ, 8, 0)</f>
        <v>1.뇌성마비</v>
      </c>
      <c r="E192" s="34" t="str">
        <f>VLOOKUP(A192, '1_문헌특성'!C:AQ, 9, 0)</f>
        <v>소아(6~14세)</v>
      </c>
      <c r="F192" s="35" t="str">
        <f>VLOOKUP(A192, '1_문헌특성'!C:AQ, 27, 0)</f>
        <v>robotic supported treadmill exercise</v>
      </c>
      <c r="G192" s="35">
        <f>VLOOKUP(A192, '1_문헌특성'!C:AQ, 28, 0)</f>
        <v>1</v>
      </c>
      <c r="H192" s="35">
        <f>VLOOKUP(A192, '1_문헌특성'!C:AQ, 29, 0)</f>
        <v>1</v>
      </c>
      <c r="I192" s="35" t="str">
        <f>VLOOKUP(A192, '1_문헌특성'!C:AQ, 30, 0)</f>
        <v>Lokomat</v>
      </c>
      <c r="J192" s="59" t="s">
        <v>342</v>
      </c>
      <c r="M192" s="17" t="s">
        <v>357</v>
      </c>
      <c r="N192" s="17" t="s">
        <v>356</v>
      </c>
      <c r="P192" s="16" t="str">
        <f>VLOOKUP(A192,'1_문헌특성'!C:AQ,40,0)</f>
        <v>추적관찰 3개월</v>
      </c>
      <c r="Q192" s="17" t="s">
        <v>267</v>
      </c>
      <c r="T192" s="60"/>
      <c r="U192" s="17">
        <v>9</v>
      </c>
      <c r="V192" s="17">
        <v>84.4</v>
      </c>
      <c r="W192" s="60">
        <v>6.1</v>
      </c>
      <c r="AC192" s="12" t="s">
        <v>362</v>
      </c>
    </row>
    <row r="193" spans="1:29" x14ac:dyDescent="0.3">
      <c r="A193" s="61">
        <v>2474</v>
      </c>
      <c r="B193" s="34" t="str">
        <f>VLOOKUP(A193,'1_문헌특성'!C:AQ,2,0)</f>
        <v>Aras (2019)</v>
      </c>
      <c r="C193" s="34" t="str">
        <f>VLOOKUP(A193,'1_문헌특성'!C:AQ,3,0)</f>
        <v>RCT</v>
      </c>
      <c r="D193" s="35" t="str">
        <f>VLOOKUP(A193, '1_문헌특성'!C:AQ, 8, 0)</f>
        <v>1.뇌성마비</v>
      </c>
      <c r="E193" s="34" t="str">
        <f>VLOOKUP(A193, '1_문헌특성'!C:AQ, 9, 0)</f>
        <v>소아(6~14세)</v>
      </c>
      <c r="F193" s="35" t="str">
        <f>VLOOKUP(A193, '1_문헌특성'!C:AQ, 27, 0)</f>
        <v>robotic supported treadmill exercise</v>
      </c>
      <c r="G193" s="35">
        <f>VLOOKUP(A193, '1_문헌특성'!C:AQ, 28, 0)</f>
        <v>1</v>
      </c>
      <c r="H193" s="35">
        <f>VLOOKUP(A193, '1_문헌특성'!C:AQ, 29, 0)</f>
        <v>1</v>
      </c>
      <c r="I193" s="35" t="str">
        <f>VLOOKUP(A193, '1_문헌특성'!C:AQ, 30, 0)</f>
        <v>Lokomat</v>
      </c>
      <c r="J193" s="58" t="str">
        <f>VLOOKUP(A193, '1_문헌특성'!C:AQ, 33, 0)</f>
        <v>partial body weight supported treadmill exercise(PBWSTE)</v>
      </c>
      <c r="M193" s="17" t="s">
        <v>358</v>
      </c>
      <c r="N193" s="17" t="s">
        <v>356</v>
      </c>
      <c r="P193" s="16" t="str">
        <f>VLOOKUP(A193,'1_문헌특성'!C:AQ,40,0)</f>
        <v>추적관찰 3개월</v>
      </c>
      <c r="Q193" s="17" t="s">
        <v>267</v>
      </c>
      <c r="R193" s="17">
        <v>10</v>
      </c>
      <c r="S193" s="17">
        <v>79.8</v>
      </c>
      <c r="T193" s="60">
        <v>15.51</v>
      </c>
      <c r="U193" s="17">
        <v>10</v>
      </c>
      <c r="V193" s="17">
        <v>77.900000000000006</v>
      </c>
      <c r="W193" s="60">
        <v>13.4</v>
      </c>
      <c r="AC193" s="12" t="s">
        <v>362</v>
      </c>
    </row>
    <row r="194" spans="1:29" x14ac:dyDescent="0.3">
      <c r="A194" s="61">
        <v>2474</v>
      </c>
      <c r="B194" s="34" t="str">
        <f>VLOOKUP(A194,'1_문헌특성'!C:AQ,2,0)</f>
        <v>Aras (2019)</v>
      </c>
      <c r="C194" s="34" t="str">
        <f>VLOOKUP(A194,'1_문헌특성'!C:AQ,3,0)</f>
        <v>RCT</v>
      </c>
      <c r="D194" s="35" t="str">
        <f>VLOOKUP(A194, '1_문헌특성'!C:AQ, 8, 0)</f>
        <v>1.뇌성마비</v>
      </c>
      <c r="E194" s="34" t="str">
        <f>VLOOKUP(A194, '1_문헌특성'!C:AQ, 9, 0)</f>
        <v>소아(6~14세)</v>
      </c>
      <c r="F194" s="35" t="str">
        <f>VLOOKUP(A194, '1_문헌특성'!C:AQ, 27, 0)</f>
        <v>robotic supported treadmill exercise</v>
      </c>
      <c r="G194" s="35">
        <f>VLOOKUP(A194, '1_문헌특성'!C:AQ, 28, 0)</f>
        <v>1</v>
      </c>
      <c r="H194" s="35">
        <f>VLOOKUP(A194, '1_문헌특성'!C:AQ, 29, 0)</f>
        <v>1</v>
      </c>
      <c r="I194" s="35" t="str">
        <f>VLOOKUP(A194, '1_문헌특성'!C:AQ, 30, 0)</f>
        <v>Lokomat</v>
      </c>
      <c r="J194" s="59" t="s">
        <v>342</v>
      </c>
      <c r="M194" s="17" t="s">
        <v>358</v>
      </c>
      <c r="N194" s="17" t="s">
        <v>356</v>
      </c>
      <c r="P194" s="16" t="str">
        <f>VLOOKUP(A194,'1_문헌특성'!C:AQ,40,0)</f>
        <v>추적관찰 3개월</v>
      </c>
      <c r="Q194" s="17" t="s">
        <v>267</v>
      </c>
      <c r="T194" s="60"/>
      <c r="U194" s="17">
        <v>9</v>
      </c>
      <c r="V194" s="17">
        <v>82.9</v>
      </c>
      <c r="W194" s="60">
        <v>7.5</v>
      </c>
      <c r="AC194" s="12" t="s">
        <v>362</v>
      </c>
    </row>
    <row r="195" spans="1:29" x14ac:dyDescent="0.3">
      <c r="A195" s="61">
        <v>2474</v>
      </c>
      <c r="B195" s="34" t="str">
        <f>VLOOKUP(A195,'1_문헌특성'!C:AQ,2,0)</f>
        <v>Aras (2019)</v>
      </c>
      <c r="C195" s="34" t="str">
        <f>VLOOKUP(A195,'1_문헌특성'!C:AQ,3,0)</f>
        <v>RCT</v>
      </c>
      <c r="D195" s="35" t="str">
        <f>VLOOKUP(A195, '1_문헌특성'!C:AQ, 8, 0)</f>
        <v>1.뇌성마비</v>
      </c>
      <c r="E195" s="34" t="str">
        <f>VLOOKUP(A195, '1_문헌특성'!C:AQ, 9, 0)</f>
        <v>소아(6~14세)</v>
      </c>
      <c r="F195" s="35" t="str">
        <f>VLOOKUP(A195, '1_문헌특성'!C:AQ, 27, 0)</f>
        <v>robotic supported treadmill exercise</v>
      </c>
      <c r="G195" s="35">
        <f>VLOOKUP(A195, '1_문헌특성'!C:AQ, 28, 0)</f>
        <v>1</v>
      </c>
      <c r="H195" s="35">
        <f>VLOOKUP(A195, '1_문헌특성'!C:AQ, 29, 0)</f>
        <v>1</v>
      </c>
      <c r="I195" s="35" t="str">
        <f>VLOOKUP(A195, '1_문헌특성'!C:AQ, 30, 0)</f>
        <v>Lokomat</v>
      </c>
      <c r="J195" s="58" t="str">
        <f>VLOOKUP(A195, '1_문헌특성'!C:AQ, 33, 0)</f>
        <v>partial body weight supported treadmill exercise(PBWSTE)</v>
      </c>
      <c r="M195" s="17" t="s">
        <v>359</v>
      </c>
      <c r="N195" s="17" t="s">
        <v>361</v>
      </c>
      <c r="P195" s="16" t="str">
        <f>VLOOKUP(A195,'1_문헌특성'!C:AQ,40,0)</f>
        <v>추적관찰 3개월</v>
      </c>
      <c r="Q195" s="17" t="s">
        <v>267</v>
      </c>
      <c r="R195" s="17">
        <v>10</v>
      </c>
      <c r="S195" s="17">
        <v>8.6</v>
      </c>
      <c r="T195" s="60">
        <v>2.1</v>
      </c>
      <c r="U195" s="17">
        <v>10</v>
      </c>
      <c r="V195" s="17">
        <v>10.7</v>
      </c>
      <c r="W195" s="60">
        <v>2.9</v>
      </c>
      <c r="AC195" s="12" t="s">
        <v>362</v>
      </c>
    </row>
    <row r="196" spans="1:29" x14ac:dyDescent="0.3">
      <c r="A196" s="61">
        <v>2474</v>
      </c>
      <c r="B196" s="34" t="str">
        <f>VLOOKUP(A196,'1_문헌특성'!C:AQ,2,0)</f>
        <v>Aras (2019)</v>
      </c>
      <c r="C196" s="34" t="str">
        <f>VLOOKUP(A196,'1_문헌특성'!C:AQ,3,0)</f>
        <v>RCT</v>
      </c>
      <c r="D196" s="35" t="str">
        <f>VLOOKUP(A196, '1_문헌특성'!C:AQ, 8, 0)</f>
        <v>1.뇌성마비</v>
      </c>
      <c r="E196" s="34" t="str">
        <f>VLOOKUP(A196, '1_문헌특성'!C:AQ, 9, 0)</f>
        <v>소아(6~14세)</v>
      </c>
      <c r="F196" s="35" t="str">
        <f>VLOOKUP(A196, '1_문헌특성'!C:AQ, 27, 0)</f>
        <v>robotic supported treadmill exercise</v>
      </c>
      <c r="G196" s="35">
        <f>VLOOKUP(A196, '1_문헌특성'!C:AQ, 28, 0)</f>
        <v>1</v>
      </c>
      <c r="H196" s="35">
        <f>VLOOKUP(A196, '1_문헌특성'!C:AQ, 29, 0)</f>
        <v>1</v>
      </c>
      <c r="I196" s="35" t="str">
        <f>VLOOKUP(A196, '1_문헌특성'!C:AQ, 30, 0)</f>
        <v>Lokomat</v>
      </c>
      <c r="J196" s="59" t="s">
        <v>342</v>
      </c>
      <c r="M196" s="17" t="s">
        <v>359</v>
      </c>
      <c r="N196" s="17" t="s">
        <v>361</v>
      </c>
      <c r="P196" s="16" t="str">
        <f>VLOOKUP(A196,'1_문헌특성'!C:AQ,40,0)</f>
        <v>추적관찰 3개월</v>
      </c>
      <c r="Q196" s="17" t="s">
        <v>267</v>
      </c>
      <c r="T196" s="60"/>
      <c r="U196" s="17">
        <v>9</v>
      </c>
      <c r="V196" s="17">
        <v>8.4</v>
      </c>
      <c r="W196" s="60">
        <v>2.1</v>
      </c>
      <c r="AC196" s="12" t="s">
        <v>362</v>
      </c>
    </row>
    <row r="197" spans="1:29" x14ac:dyDescent="0.3">
      <c r="A197" s="61">
        <v>2474</v>
      </c>
      <c r="B197" s="34" t="str">
        <f>VLOOKUP(A197,'1_문헌특성'!C:AQ,2,0)</f>
        <v>Aras (2019)</v>
      </c>
      <c r="C197" s="34" t="str">
        <f>VLOOKUP(A197,'1_문헌특성'!C:AQ,3,0)</f>
        <v>RCT</v>
      </c>
      <c r="D197" s="35" t="str">
        <f>VLOOKUP(A197, '1_문헌특성'!C:AQ, 8, 0)</f>
        <v>1.뇌성마비</v>
      </c>
      <c r="E197" s="34" t="str">
        <f>VLOOKUP(A197, '1_문헌특성'!C:AQ, 9, 0)</f>
        <v>소아(6~14세)</v>
      </c>
      <c r="F197" s="35" t="str">
        <f>VLOOKUP(A197, '1_문헌특성'!C:AQ, 27, 0)</f>
        <v>robotic supported treadmill exercise</v>
      </c>
      <c r="G197" s="35">
        <f>VLOOKUP(A197, '1_문헌특성'!C:AQ, 28, 0)</f>
        <v>1</v>
      </c>
      <c r="H197" s="35">
        <f>VLOOKUP(A197, '1_문헌특성'!C:AQ, 29, 0)</f>
        <v>1</v>
      </c>
      <c r="I197" s="35" t="str">
        <f>VLOOKUP(A197, '1_문헌특성'!C:AQ, 30, 0)</f>
        <v>Lokomat</v>
      </c>
      <c r="J197" s="58" t="str">
        <f>VLOOKUP(A197, '1_문헌특성'!C:AQ, 33, 0)</f>
        <v>partial body weight supported treadmill exercise(PBWSTE)</v>
      </c>
      <c r="L197" s="17" t="s">
        <v>272</v>
      </c>
      <c r="M197" s="17" t="s">
        <v>360</v>
      </c>
      <c r="N197" s="17" t="s">
        <v>79</v>
      </c>
      <c r="P197" s="16" t="str">
        <f>VLOOKUP(A197,'1_문헌특성'!C:AQ,40,0)</f>
        <v>추적관찰 3개월</v>
      </c>
      <c r="Q197" s="17" t="s">
        <v>267</v>
      </c>
      <c r="R197" s="17">
        <v>10</v>
      </c>
      <c r="S197" s="17">
        <v>303.5</v>
      </c>
      <c r="T197" s="60">
        <v>134.4</v>
      </c>
      <c r="U197" s="17">
        <v>10</v>
      </c>
      <c r="V197" s="17">
        <v>291.3</v>
      </c>
      <c r="W197" s="60">
        <v>164.3</v>
      </c>
      <c r="AC197" s="12" t="s">
        <v>362</v>
      </c>
    </row>
    <row r="198" spans="1:29" x14ac:dyDescent="0.3">
      <c r="A198" s="61">
        <v>2474</v>
      </c>
      <c r="B198" s="34" t="str">
        <f>VLOOKUP(A198,'1_문헌특성'!C:AQ,2,0)</f>
        <v>Aras (2019)</v>
      </c>
      <c r="C198" s="34" t="str">
        <f>VLOOKUP(A198,'1_문헌특성'!C:AQ,3,0)</f>
        <v>RCT</v>
      </c>
      <c r="D198" s="35" t="str">
        <f>VLOOKUP(A198, '1_문헌특성'!C:AQ, 8, 0)</f>
        <v>1.뇌성마비</v>
      </c>
      <c r="E198" s="34" t="str">
        <f>VLOOKUP(A198, '1_문헌특성'!C:AQ, 9, 0)</f>
        <v>소아(6~14세)</v>
      </c>
      <c r="F198" s="35" t="str">
        <f>VLOOKUP(A198, '1_문헌특성'!C:AQ, 27, 0)</f>
        <v>robotic supported treadmill exercise</v>
      </c>
      <c r="G198" s="35">
        <f>VLOOKUP(A198, '1_문헌특성'!C:AQ, 28, 0)</f>
        <v>1</v>
      </c>
      <c r="H198" s="35">
        <f>VLOOKUP(A198, '1_문헌특성'!C:AQ, 29, 0)</f>
        <v>1</v>
      </c>
      <c r="I198" s="35" t="str">
        <f>VLOOKUP(A198, '1_문헌특성'!C:AQ, 30, 0)</f>
        <v>Lokomat</v>
      </c>
      <c r="J198" s="59" t="s">
        <v>342</v>
      </c>
      <c r="M198" s="17" t="s">
        <v>360</v>
      </c>
      <c r="N198" s="17" t="s">
        <v>79</v>
      </c>
      <c r="P198" s="16" t="str">
        <f>VLOOKUP(A198,'1_문헌특성'!C:AQ,40,0)</f>
        <v>추적관찰 3개월</v>
      </c>
      <c r="Q198" s="17" t="s">
        <v>267</v>
      </c>
      <c r="T198" s="60"/>
      <c r="U198" s="17">
        <v>9</v>
      </c>
      <c r="V198" s="17">
        <v>329.7</v>
      </c>
      <c r="W198" s="60">
        <v>110.8</v>
      </c>
      <c r="AC198" s="12" t="s">
        <v>362</v>
      </c>
    </row>
    <row r="199" spans="1:29" x14ac:dyDescent="0.3">
      <c r="A199" s="61">
        <v>2474</v>
      </c>
      <c r="B199" s="34" t="str">
        <f>VLOOKUP(A199,'1_문헌특성'!C:AQ,2,0)</f>
        <v>Aras (2019)</v>
      </c>
      <c r="C199" s="34" t="str">
        <f>VLOOKUP(A199,'1_문헌특성'!C:AQ,3,0)</f>
        <v>RCT</v>
      </c>
      <c r="D199" s="35" t="str">
        <f>VLOOKUP(A199, '1_문헌특성'!C:AQ, 8, 0)</f>
        <v>1.뇌성마비</v>
      </c>
      <c r="E199" s="34" t="str">
        <f>VLOOKUP(A199, '1_문헌특성'!C:AQ, 9, 0)</f>
        <v>소아(6~14세)</v>
      </c>
      <c r="F199" s="35" t="str">
        <f>VLOOKUP(A199, '1_문헌특성'!C:AQ, 27, 0)</f>
        <v>robotic supported treadmill exercise</v>
      </c>
      <c r="G199" s="35">
        <f>VLOOKUP(A199, '1_문헌특성'!C:AQ, 28, 0)</f>
        <v>1</v>
      </c>
      <c r="H199" s="35">
        <f>VLOOKUP(A199, '1_문헌특성'!C:AQ, 29, 0)</f>
        <v>1</v>
      </c>
      <c r="I199" s="35" t="str">
        <f>VLOOKUP(A199, '1_문헌특성'!C:AQ, 30, 0)</f>
        <v>Lokomat</v>
      </c>
      <c r="J199" s="58" t="str">
        <f>VLOOKUP(A199, '1_문헌특성'!C:AQ, 33, 0)</f>
        <v>partial body weight supported treadmill exercise(PBWSTE)</v>
      </c>
      <c r="M199" s="17" t="s">
        <v>357</v>
      </c>
      <c r="N199" s="17" t="s">
        <v>392</v>
      </c>
      <c r="P199" s="16" t="str">
        <f>VLOOKUP(A199,'1_문헌특성'!C:AQ,40,0)</f>
        <v>추적관찰 3개월</v>
      </c>
      <c r="Q199" s="17" t="s">
        <v>343</v>
      </c>
      <c r="R199" s="17">
        <v>10</v>
      </c>
      <c r="S199" s="17">
        <v>77.400000000000006</v>
      </c>
      <c r="T199" s="60">
        <v>15.9</v>
      </c>
      <c r="U199" s="17">
        <v>10</v>
      </c>
      <c r="V199" s="17">
        <v>80</v>
      </c>
      <c r="W199" s="60">
        <v>13.5</v>
      </c>
      <c r="AC199" s="12" t="s">
        <v>362</v>
      </c>
    </row>
    <row r="200" spans="1:29" x14ac:dyDescent="0.3">
      <c r="A200" s="61">
        <v>2474</v>
      </c>
      <c r="B200" s="34" t="str">
        <f>VLOOKUP(A200,'1_문헌특성'!C:AQ,2,0)</f>
        <v>Aras (2019)</v>
      </c>
      <c r="C200" s="34" t="str">
        <f>VLOOKUP(A200,'1_문헌특성'!C:AQ,3,0)</f>
        <v>RCT</v>
      </c>
      <c r="D200" s="35" t="str">
        <f>VLOOKUP(A200, '1_문헌특성'!C:AQ, 8, 0)</f>
        <v>1.뇌성마비</v>
      </c>
      <c r="E200" s="34" t="str">
        <f>VLOOKUP(A200, '1_문헌특성'!C:AQ, 9, 0)</f>
        <v>소아(6~14세)</v>
      </c>
      <c r="F200" s="35" t="str">
        <f>VLOOKUP(A200, '1_문헌특성'!C:AQ, 27, 0)</f>
        <v>robotic supported treadmill exercise</v>
      </c>
      <c r="G200" s="35">
        <f>VLOOKUP(A200, '1_문헌특성'!C:AQ, 28, 0)</f>
        <v>1</v>
      </c>
      <c r="H200" s="35">
        <f>VLOOKUP(A200, '1_문헌특성'!C:AQ, 29, 0)</f>
        <v>1</v>
      </c>
      <c r="I200" s="35" t="str">
        <f>VLOOKUP(A200, '1_문헌특성'!C:AQ, 30, 0)</f>
        <v>Lokomat</v>
      </c>
      <c r="J200" s="59" t="s">
        <v>342</v>
      </c>
      <c r="M200" s="17" t="s">
        <v>357</v>
      </c>
      <c r="N200" s="17" t="s">
        <v>392</v>
      </c>
      <c r="P200" s="16" t="str">
        <f>VLOOKUP(A200,'1_문헌특성'!C:AQ,40,0)</f>
        <v>추적관찰 3개월</v>
      </c>
      <c r="Q200" s="17" t="s">
        <v>343</v>
      </c>
      <c r="T200" s="60"/>
      <c r="U200" s="17">
        <v>9</v>
      </c>
      <c r="V200" s="17">
        <v>84.4</v>
      </c>
      <c r="W200" s="60">
        <v>6.1</v>
      </c>
      <c r="AC200" s="12" t="s">
        <v>362</v>
      </c>
    </row>
    <row r="201" spans="1:29" x14ac:dyDescent="0.3">
      <c r="A201" s="61">
        <v>2474</v>
      </c>
      <c r="B201" s="34" t="str">
        <f>VLOOKUP(A201,'1_문헌특성'!C:AQ,2,0)</f>
        <v>Aras (2019)</v>
      </c>
      <c r="C201" s="34" t="str">
        <f>VLOOKUP(A201,'1_문헌특성'!C:AQ,3,0)</f>
        <v>RCT</v>
      </c>
      <c r="D201" s="35" t="str">
        <f>VLOOKUP(A201, '1_문헌특성'!C:AQ, 8, 0)</f>
        <v>1.뇌성마비</v>
      </c>
      <c r="E201" s="34" t="str">
        <f>VLOOKUP(A201, '1_문헌특성'!C:AQ, 9, 0)</f>
        <v>소아(6~14세)</v>
      </c>
      <c r="F201" s="35" t="str">
        <f>VLOOKUP(A201, '1_문헌특성'!C:AQ, 27, 0)</f>
        <v>robotic supported treadmill exercise</v>
      </c>
      <c r="G201" s="35">
        <f>VLOOKUP(A201, '1_문헌특성'!C:AQ, 28, 0)</f>
        <v>1</v>
      </c>
      <c r="H201" s="35">
        <f>VLOOKUP(A201, '1_문헌특성'!C:AQ, 29, 0)</f>
        <v>1</v>
      </c>
      <c r="I201" s="35" t="str">
        <f>VLOOKUP(A201, '1_문헌특성'!C:AQ, 30, 0)</f>
        <v>Lokomat</v>
      </c>
      <c r="J201" s="58" t="str">
        <f>VLOOKUP(A201, '1_문헌특성'!C:AQ, 33, 0)</f>
        <v>partial body weight supported treadmill exercise(PBWSTE)</v>
      </c>
      <c r="M201" s="17" t="s">
        <v>358</v>
      </c>
      <c r="N201" s="17" t="s">
        <v>392</v>
      </c>
      <c r="P201" s="16" t="str">
        <f>VLOOKUP(A201,'1_문헌특성'!C:AQ,40,0)</f>
        <v>추적관찰 3개월</v>
      </c>
      <c r="Q201" s="17" t="s">
        <v>343</v>
      </c>
      <c r="R201" s="17">
        <v>10</v>
      </c>
      <c r="S201" s="17">
        <v>80</v>
      </c>
      <c r="T201" s="60">
        <v>15.5</v>
      </c>
      <c r="U201" s="17">
        <v>10</v>
      </c>
      <c r="V201" s="17">
        <v>77.900000000000006</v>
      </c>
      <c r="W201" s="60">
        <v>13.4</v>
      </c>
      <c r="AC201" s="12" t="s">
        <v>362</v>
      </c>
    </row>
    <row r="202" spans="1:29" x14ac:dyDescent="0.3">
      <c r="A202" s="61">
        <v>2474</v>
      </c>
      <c r="B202" s="34" t="str">
        <f>VLOOKUP(A202,'1_문헌특성'!C:AQ,2,0)</f>
        <v>Aras (2019)</v>
      </c>
      <c r="C202" s="34" t="str">
        <f>VLOOKUP(A202,'1_문헌특성'!C:AQ,3,0)</f>
        <v>RCT</v>
      </c>
      <c r="D202" s="35" t="str">
        <f>VLOOKUP(A202, '1_문헌특성'!C:AQ, 8, 0)</f>
        <v>1.뇌성마비</v>
      </c>
      <c r="E202" s="34" t="str">
        <f>VLOOKUP(A202, '1_문헌특성'!C:AQ, 9, 0)</f>
        <v>소아(6~14세)</v>
      </c>
      <c r="F202" s="35" t="str">
        <f>VLOOKUP(A202, '1_문헌특성'!C:AQ, 27, 0)</f>
        <v>robotic supported treadmill exercise</v>
      </c>
      <c r="G202" s="35">
        <f>VLOOKUP(A202, '1_문헌특성'!C:AQ, 28, 0)</f>
        <v>1</v>
      </c>
      <c r="H202" s="35">
        <f>VLOOKUP(A202, '1_문헌특성'!C:AQ, 29, 0)</f>
        <v>1</v>
      </c>
      <c r="I202" s="35" t="str">
        <f>VLOOKUP(A202, '1_문헌특성'!C:AQ, 30, 0)</f>
        <v>Lokomat</v>
      </c>
      <c r="J202" s="59" t="s">
        <v>342</v>
      </c>
      <c r="M202" s="17" t="s">
        <v>358</v>
      </c>
      <c r="N202" s="17" t="s">
        <v>392</v>
      </c>
      <c r="P202" s="16" t="str">
        <f>VLOOKUP(A202,'1_문헌특성'!C:AQ,40,0)</f>
        <v>추적관찰 3개월</v>
      </c>
      <c r="Q202" s="17" t="s">
        <v>343</v>
      </c>
      <c r="T202" s="60"/>
      <c r="U202" s="17">
        <v>9</v>
      </c>
      <c r="V202" s="17">
        <v>82.9</v>
      </c>
      <c r="W202" s="60">
        <v>7.5</v>
      </c>
      <c r="AC202" s="12" t="s">
        <v>362</v>
      </c>
    </row>
    <row r="203" spans="1:29" x14ac:dyDescent="0.3">
      <c r="A203" s="61">
        <v>2474</v>
      </c>
      <c r="B203" s="34" t="str">
        <f>VLOOKUP(A203,'1_문헌특성'!C:AQ,2,0)</f>
        <v>Aras (2019)</v>
      </c>
      <c r="C203" s="34" t="str">
        <f>VLOOKUP(A203,'1_문헌특성'!C:AQ,3,0)</f>
        <v>RCT</v>
      </c>
      <c r="D203" s="35" t="str">
        <f>VLOOKUP(A203, '1_문헌특성'!C:AQ, 8, 0)</f>
        <v>1.뇌성마비</v>
      </c>
      <c r="E203" s="34" t="str">
        <f>VLOOKUP(A203, '1_문헌특성'!C:AQ, 9, 0)</f>
        <v>소아(6~14세)</v>
      </c>
      <c r="F203" s="35" t="str">
        <f>VLOOKUP(A203, '1_문헌특성'!C:AQ, 27, 0)</f>
        <v>robotic supported treadmill exercise</v>
      </c>
      <c r="G203" s="35">
        <f>VLOOKUP(A203, '1_문헌특성'!C:AQ, 28, 0)</f>
        <v>1</v>
      </c>
      <c r="H203" s="35">
        <f>VLOOKUP(A203, '1_문헌특성'!C:AQ, 29, 0)</f>
        <v>1</v>
      </c>
      <c r="I203" s="35" t="str">
        <f>VLOOKUP(A203, '1_문헌특성'!C:AQ, 30, 0)</f>
        <v>Lokomat</v>
      </c>
      <c r="J203" s="58" t="str">
        <f>VLOOKUP(A203, '1_문헌특성'!C:AQ, 33, 0)</f>
        <v>partial body weight supported treadmill exercise(PBWSTE)</v>
      </c>
      <c r="M203" s="17" t="s">
        <v>359</v>
      </c>
      <c r="N203" s="17" t="s">
        <v>361</v>
      </c>
      <c r="P203" s="16" t="str">
        <f>VLOOKUP(A203,'1_문헌특성'!C:AQ,40,0)</f>
        <v>추적관찰 3개월</v>
      </c>
      <c r="Q203" s="17" t="s">
        <v>343</v>
      </c>
      <c r="R203" s="17">
        <v>10</v>
      </c>
      <c r="S203" s="17">
        <v>9</v>
      </c>
      <c r="T203" s="60">
        <v>2</v>
      </c>
      <c r="U203" s="17">
        <v>10</v>
      </c>
      <c r="V203" s="17">
        <v>10.5</v>
      </c>
      <c r="W203" s="60">
        <v>2.9</v>
      </c>
      <c r="AC203" s="12" t="s">
        <v>362</v>
      </c>
    </row>
    <row r="204" spans="1:29" x14ac:dyDescent="0.3">
      <c r="A204" s="61">
        <v>2474</v>
      </c>
      <c r="B204" s="34" t="str">
        <f>VLOOKUP(A204,'1_문헌특성'!C:AQ,2,0)</f>
        <v>Aras (2019)</v>
      </c>
      <c r="C204" s="34" t="str">
        <f>VLOOKUP(A204,'1_문헌특성'!C:AQ,3,0)</f>
        <v>RCT</v>
      </c>
      <c r="D204" s="35" t="str">
        <f>VLOOKUP(A204, '1_문헌특성'!C:AQ, 8, 0)</f>
        <v>1.뇌성마비</v>
      </c>
      <c r="E204" s="34" t="str">
        <f>VLOOKUP(A204, '1_문헌특성'!C:AQ, 9, 0)</f>
        <v>소아(6~14세)</v>
      </c>
      <c r="F204" s="35" t="str">
        <f>VLOOKUP(A204, '1_문헌특성'!C:AQ, 27, 0)</f>
        <v>robotic supported treadmill exercise</v>
      </c>
      <c r="G204" s="35">
        <f>VLOOKUP(A204, '1_문헌특성'!C:AQ, 28, 0)</f>
        <v>1</v>
      </c>
      <c r="H204" s="35">
        <f>VLOOKUP(A204, '1_문헌특성'!C:AQ, 29, 0)</f>
        <v>1</v>
      </c>
      <c r="I204" s="35" t="str">
        <f>VLOOKUP(A204, '1_문헌특성'!C:AQ, 30, 0)</f>
        <v>Lokomat</v>
      </c>
      <c r="J204" s="59" t="s">
        <v>342</v>
      </c>
      <c r="M204" s="17" t="s">
        <v>359</v>
      </c>
      <c r="N204" s="17" t="s">
        <v>361</v>
      </c>
      <c r="P204" s="16" t="str">
        <f>VLOOKUP(A204,'1_문헌특성'!C:AQ,40,0)</f>
        <v>추적관찰 3개월</v>
      </c>
      <c r="Q204" s="17" t="s">
        <v>343</v>
      </c>
      <c r="T204" s="60"/>
      <c r="U204" s="17">
        <v>9</v>
      </c>
      <c r="V204" s="17">
        <v>8.5</v>
      </c>
      <c r="W204" s="60">
        <v>1.9</v>
      </c>
      <c r="AC204" s="12" t="s">
        <v>362</v>
      </c>
    </row>
    <row r="205" spans="1:29" x14ac:dyDescent="0.3">
      <c r="A205" s="61">
        <v>2474</v>
      </c>
      <c r="B205" s="34" t="str">
        <f>VLOOKUP(A205,'1_문헌특성'!C:AQ,2,0)</f>
        <v>Aras (2019)</v>
      </c>
      <c r="C205" s="34" t="str">
        <f>VLOOKUP(A205,'1_문헌특성'!C:AQ,3,0)</f>
        <v>RCT</v>
      </c>
      <c r="D205" s="35" t="str">
        <f>VLOOKUP(A205, '1_문헌특성'!C:AQ, 8, 0)</f>
        <v>1.뇌성마비</v>
      </c>
      <c r="E205" s="34" t="str">
        <f>VLOOKUP(A205, '1_문헌특성'!C:AQ, 9, 0)</f>
        <v>소아(6~14세)</v>
      </c>
      <c r="F205" s="35" t="str">
        <f>VLOOKUP(A205, '1_문헌특성'!C:AQ, 27, 0)</f>
        <v>robotic supported treadmill exercise</v>
      </c>
      <c r="G205" s="35">
        <f>VLOOKUP(A205, '1_문헌특성'!C:AQ, 28, 0)</f>
        <v>1</v>
      </c>
      <c r="H205" s="35">
        <f>VLOOKUP(A205, '1_문헌특성'!C:AQ, 29, 0)</f>
        <v>1</v>
      </c>
      <c r="I205" s="35" t="str">
        <f>VLOOKUP(A205, '1_문헌특성'!C:AQ, 30, 0)</f>
        <v>Lokomat</v>
      </c>
      <c r="J205" s="58" t="str">
        <f>VLOOKUP(A205, '1_문헌특성'!C:AQ, 33, 0)</f>
        <v>partial body weight supported treadmill exercise(PBWSTE)</v>
      </c>
      <c r="L205" s="17" t="s">
        <v>272</v>
      </c>
      <c r="M205" s="17" t="s">
        <v>360</v>
      </c>
      <c r="N205" s="17" t="s">
        <v>79</v>
      </c>
      <c r="P205" s="16" t="str">
        <f>VLOOKUP(A205,'1_문헌특성'!C:AQ,40,0)</f>
        <v>추적관찰 3개월</v>
      </c>
      <c r="Q205" s="17" t="s">
        <v>343</v>
      </c>
      <c r="R205" s="17">
        <v>10</v>
      </c>
      <c r="S205" s="17">
        <v>309.10000000000002</v>
      </c>
      <c r="T205" s="60">
        <v>134.19999999999999</v>
      </c>
      <c r="U205" s="17">
        <v>10</v>
      </c>
      <c r="V205" s="17">
        <v>302.3</v>
      </c>
      <c r="W205" s="60">
        <v>156.30000000000001</v>
      </c>
      <c r="AC205" s="12" t="s">
        <v>362</v>
      </c>
    </row>
    <row r="206" spans="1:29" x14ac:dyDescent="0.3">
      <c r="A206" s="61">
        <v>2474</v>
      </c>
      <c r="B206" s="34" t="str">
        <f>VLOOKUP(A206,'1_문헌특성'!C:AQ,2,0)</f>
        <v>Aras (2019)</v>
      </c>
      <c r="C206" s="34" t="str">
        <f>VLOOKUP(A206,'1_문헌특성'!C:AQ,3,0)</f>
        <v>RCT</v>
      </c>
      <c r="D206" s="35" t="str">
        <f>VLOOKUP(A206, '1_문헌특성'!C:AQ, 8, 0)</f>
        <v>1.뇌성마비</v>
      </c>
      <c r="E206" s="34" t="str">
        <f>VLOOKUP(A206, '1_문헌특성'!C:AQ, 9, 0)</f>
        <v>소아(6~14세)</v>
      </c>
      <c r="F206" s="35" t="str">
        <f>VLOOKUP(A206, '1_문헌특성'!C:AQ, 27, 0)</f>
        <v>robotic supported treadmill exercise</v>
      </c>
      <c r="G206" s="35">
        <f>VLOOKUP(A206, '1_문헌특성'!C:AQ, 28, 0)</f>
        <v>1</v>
      </c>
      <c r="H206" s="35">
        <f>VLOOKUP(A206, '1_문헌특성'!C:AQ, 29, 0)</f>
        <v>1</v>
      </c>
      <c r="I206" s="35" t="str">
        <f>VLOOKUP(A206, '1_문헌특성'!C:AQ, 30, 0)</f>
        <v>Lokomat</v>
      </c>
      <c r="J206" s="59" t="s">
        <v>342</v>
      </c>
      <c r="M206" s="17" t="s">
        <v>360</v>
      </c>
      <c r="N206" s="17" t="s">
        <v>79</v>
      </c>
      <c r="P206" s="16" t="str">
        <f>VLOOKUP(A206,'1_문헌특성'!C:AQ,40,0)</f>
        <v>추적관찰 3개월</v>
      </c>
      <c r="Q206" s="17" t="s">
        <v>343</v>
      </c>
      <c r="T206" s="60"/>
      <c r="U206" s="17">
        <v>9</v>
      </c>
      <c r="V206" s="17">
        <v>339.6</v>
      </c>
      <c r="W206" s="60">
        <v>123.3</v>
      </c>
      <c r="AC206" s="12" t="s">
        <v>362</v>
      </c>
    </row>
    <row r="207" spans="1:29" ht="16.5" customHeight="1" x14ac:dyDescent="0.3">
      <c r="A207" s="61">
        <v>3242</v>
      </c>
      <c r="B207" s="34" t="str">
        <f>VLOOKUP(A207,'1_문헌특성'!C:AQ,2,0)</f>
        <v>Wallard (2018)</v>
      </c>
      <c r="C207" s="34" t="str">
        <f>VLOOKUP(A207,'1_문헌특성'!C:AQ,3,0)</f>
        <v>RCT</v>
      </c>
      <c r="D207" s="35" t="str">
        <f>VLOOKUP(A207, '1_문헌특성'!C:AQ, 8, 0)</f>
        <v>1.뇌성마비</v>
      </c>
      <c r="E207" s="34" t="str">
        <f>VLOOKUP(A207, '1_문헌특성'!C:AQ, 9, 0)</f>
        <v>소아(8-10세)</v>
      </c>
      <c r="F207" s="35" t="str">
        <f>VLOOKUP(A207, '1_문헌특성'!C:AQ, 27, 0)</f>
        <v>로봇</v>
      </c>
      <c r="G207" s="35">
        <f>VLOOKUP(A207, '1_문헌특성'!C:AQ, 28, 0)</f>
        <v>1</v>
      </c>
      <c r="H207" s="35">
        <f>VLOOKUP(A207, '1_문헌특성'!C:AQ, 29, 0)</f>
        <v>1</v>
      </c>
      <c r="I207" s="35" t="str">
        <f>VLOOKUP(A207, '1_문헌특성'!C:AQ, 30, 0)</f>
        <v>Lokomat ® Pediatric</v>
      </c>
      <c r="J207" s="35" t="str">
        <f>VLOOKUP(A207, '1_문헌특성'!C:AQ, 33, 0)</f>
        <v>일반재활치료(only daily physical or occupational therapy)</v>
      </c>
      <c r="M207" s="17" t="s">
        <v>386</v>
      </c>
      <c r="N207" s="17" t="s">
        <v>210</v>
      </c>
      <c r="P207" s="16" t="str">
        <f>VLOOKUP(A207,'1_문헌특성'!C:AQ,40,0)</f>
        <v>중재직후 4주</v>
      </c>
      <c r="Q207" s="17">
        <v>0</v>
      </c>
      <c r="R207" s="17">
        <v>14</v>
      </c>
      <c r="S207" s="17">
        <v>0.84</v>
      </c>
      <c r="T207" s="60">
        <v>0.17</v>
      </c>
      <c r="U207" s="17">
        <v>16</v>
      </c>
      <c r="V207" s="17">
        <v>0.85</v>
      </c>
      <c r="W207" s="17">
        <v>0.2</v>
      </c>
      <c r="AB207" s="12">
        <v>5.2999999999999999E-2</v>
      </c>
    </row>
    <row r="208" spans="1:29" x14ac:dyDescent="0.3">
      <c r="A208" s="61">
        <v>3242</v>
      </c>
      <c r="B208" s="34" t="str">
        <f>VLOOKUP(A208,'1_문헌특성'!C:AQ,2,0)</f>
        <v>Wallard (2018)</v>
      </c>
      <c r="C208" s="34" t="str">
        <f>VLOOKUP(A208,'1_문헌특성'!C:AQ,3,0)</f>
        <v>RCT</v>
      </c>
      <c r="D208" s="35" t="str">
        <f>VLOOKUP(A208, '1_문헌특성'!C:AQ, 8, 0)</f>
        <v>1.뇌성마비</v>
      </c>
      <c r="E208" s="34" t="str">
        <f>VLOOKUP(A208, '1_문헌특성'!C:AQ, 9, 0)</f>
        <v>소아(8-10세)</v>
      </c>
      <c r="F208" s="35" t="str">
        <f>VLOOKUP(A208, '1_문헌특성'!C:AQ, 27, 0)</f>
        <v>로봇</v>
      </c>
      <c r="G208" s="35">
        <f>VLOOKUP(A208, '1_문헌특성'!C:AQ, 28, 0)</f>
        <v>1</v>
      </c>
      <c r="H208" s="35">
        <f>VLOOKUP(A208, '1_문헌특성'!C:AQ, 29, 0)</f>
        <v>1</v>
      </c>
      <c r="I208" s="35" t="str">
        <f>VLOOKUP(A208, '1_문헌특성'!C:AQ, 30, 0)</f>
        <v>Lokomat ® Pediatric</v>
      </c>
      <c r="J208" s="35" t="str">
        <f>VLOOKUP(A208, '1_문헌특성'!C:AQ, 33, 0)</f>
        <v>일반재활치료(only daily physical or occupational therapy)</v>
      </c>
      <c r="M208" s="17" t="s">
        <v>387</v>
      </c>
      <c r="N208" s="17" t="s">
        <v>347</v>
      </c>
      <c r="P208" s="16" t="str">
        <f>VLOOKUP(A208,'1_문헌특성'!C:AQ,40,0)</f>
        <v>중재직후 4주</v>
      </c>
      <c r="Q208" s="17">
        <v>0</v>
      </c>
      <c r="R208" s="17">
        <v>14</v>
      </c>
      <c r="S208" s="17">
        <v>136.5</v>
      </c>
      <c r="T208" s="17">
        <v>12.06</v>
      </c>
      <c r="U208" s="17">
        <v>16</v>
      </c>
      <c r="V208" s="17">
        <v>135.19999999999999</v>
      </c>
      <c r="W208" s="17">
        <v>9.11</v>
      </c>
      <c r="AB208" s="12">
        <v>7.8E-2</v>
      </c>
    </row>
    <row r="209" spans="1:28" x14ac:dyDescent="0.3">
      <c r="A209" s="61">
        <v>3242</v>
      </c>
      <c r="B209" s="34" t="str">
        <f>VLOOKUP(A209,'1_문헌특성'!C:AQ,2,0)</f>
        <v>Wallard (2018)</v>
      </c>
      <c r="C209" s="34" t="str">
        <f>VLOOKUP(A209,'1_문헌특성'!C:AQ,3,0)</f>
        <v>RCT</v>
      </c>
      <c r="D209" s="35" t="str">
        <f>VLOOKUP(A209, '1_문헌특성'!C:AQ, 8, 0)</f>
        <v>1.뇌성마비</v>
      </c>
      <c r="E209" s="34" t="str">
        <f>VLOOKUP(A209, '1_문헌특성'!C:AQ, 9, 0)</f>
        <v>소아(8-10세)</v>
      </c>
      <c r="F209" s="35" t="str">
        <f>VLOOKUP(A209, '1_문헌특성'!C:AQ, 27, 0)</f>
        <v>로봇</v>
      </c>
      <c r="G209" s="35">
        <f>VLOOKUP(A209, '1_문헌특성'!C:AQ, 28, 0)</f>
        <v>1</v>
      </c>
      <c r="H209" s="35">
        <f>VLOOKUP(A209, '1_문헌특성'!C:AQ, 29, 0)</f>
        <v>1</v>
      </c>
      <c r="I209" s="35" t="str">
        <f>VLOOKUP(A209, '1_문헌특성'!C:AQ, 30, 0)</f>
        <v>Lokomat ® Pediatric</v>
      </c>
      <c r="J209" s="35" t="str">
        <f>VLOOKUP(A209, '1_문헌특성'!C:AQ, 33, 0)</f>
        <v>일반재활치료(only daily physical or occupational therapy)</v>
      </c>
      <c r="M209" s="17" t="s">
        <v>388</v>
      </c>
      <c r="N209" s="17" t="s">
        <v>79</v>
      </c>
      <c r="P209" s="16" t="str">
        <f>VLOOKUP(A209,'1_문헌특성'!C:AQ,40,0)</f>
        <v>중재직후 4주</v>
      </c>
      <c r="Q209" s="17">
        <v>0</v>
      </c>
      <c r="R209" s="17">
        <v>14</v>
      </c>
      <c r="S209" s="17">
        <v>0.38</v>
      </c>
      <c r="T209" s="17">
        <v>7.0000000000000007E-2</v>
      </c>
      <c r="U209" s="17">
        <v>16</v>
      </c>
      <c r="V209" s="17">
        <v>0.4</v>
      </c>
      <c r="W209" s="17">
        <v>0.02</v>
      </c>
      <c r="AB209" s="12">
        <v>6.2E-2</v>
      </c>
    </row>
    <row r="210" spans="1:28" x14ac:dyDescent="0.3">
      <c r="A210" s="61">
        <v>3242</v>
      </c>
      <c r="B210" s="34" t="str">
        <f>VLOOKUP(A210,'1_문헌특성'!C:AQ,2,0)</f>
        <v>Wallard (2018)</v>
      </c>
      <c r="C210" s="34" t="str">
        <f>VLOOKUP(A210,'1_문헌특성'!C:AQ,3,0)</f>
        <v>RCT</v>
      </c>
      <c r="D210" s="35" t="str">
        <f>VLOOKUP(A210, '1_문헌특성'!C:AQ, 8, 0)</f>
        <v>1.뇌성마비</v>
      </c>
      <c r="E210" s="34" t="str">
        <f>VLOOKUP(A210, '1_문헌특성'!C:AQ, 9, 0)</f>
        <v>소아(8-10세)</v>
      </c>
      <c r="F210" s="35" t="str">
        <f>VLOOKUP(A210, '1_문헌특성'!C:AQ, 27, 0)</f>
        <v>로봇</v>
      </c>
      <c r="G210" s="35">
        <f>VLOOKUP(A210, '1_문헌특성'!C:AQ, 28, 0)</f>
        <v>1</v>
      </c>
      <c r="H210" s="35">
        <f>VLOOKUP(A210, '1_문헌특성'!C:AQ, 29, 0)</f>
        <v>1</v>
      </c>
      <c r="I210" s="35" t="str">
        <f>VLOOKUP(A210, '1_문헌특성'!C:AQ, 30, 0)</f>
        <v>Lokomat ® Pediatric</v>
      </c>
      <c r="J210" s="35" t="str">
        <f>VLOOKUP(A210, '1_문헌특성'!C:AQ, 33, 0)</f>
        <v>일반재활치료(only daily physical or occupational therapy)</v>
      </c>
      <c r="M210" s="17" t="s">
        <v>389</v>
      </c>
      <c r="N210" s="17" t="s">
        <v>79</v>
      </c>
      <c r="P210" s="16" t="str">
        <f>VLOOKUP(A210,'1_문헌특성'!C:AQ,40,0)</f>
        <v>중재직후 4주</v>
      </c>
      <c r="Q210" s="17">
        <v>0</v>
      </c>
      <c r="R210" s="17">
        <v>14</v>
      </c>
      <c r="S210" s="17">
        <v>0.42</v>
      </c>
      <c r="T210" s="17">
        <v>0.05</v>
      </c>
      <c r="U210" s="17">
        <v>16</v>
      </c>
      <c r="V210" s="17">
        <v>0.4</v>
      </c>
      <c r="W210" s="17">
        <v>0.08</v>
      </c>
      <c r="AB210" s="12">
        <v>6.4000000000000001E-2</v>
      </c>
    </row>
    <row r="211" spans="1:28" x14ac:dyDescent="0.3">
      <c r="A211" s="61">
        <v>3242</v>
      </c>
      <c r="B211" s="34" t="str">
        <f>VLOOKUP(A211,'1_문헌특성'!C:AQ,2,0)</f>
        <v>Wallard (2018)</v>
      </c>
      <c r="C211" s="34" t="str">
        <f>VLOOKUP(A211,'1_문헌특성'!C:AQ,3,0)</f>
        <v>RCT</v>
      </c>
      <c r="D211" s="35" t="str">
        <f>VLOOKUP(A211, '1_문헌특성'!C:AQ, 8, 0)</f>
        <v>1.뇌성마비</v>
      </c>
      <c r="E211" s="34" t="str">
        <f>VLOOKUP(A211, '1_문헌특성'!C:AQ, 9, 0)</f>
        <v>소아(8-10세)</v>
      </c>
      <c r="F211" s="35" t="str">
        <f>VLOOKUP(A211, '1_문헌특성'!C:AQ, 27, 0)</f>
        <v>로봇</v>
      </c>
      <c r="G211" s="35">
        <f>VLOOKUP(A211, '1_문헌특성'!C:AQ, 28, 0)</f>
        <v>1</v>
      </c>
      <c r="H211" s="35">
        <f>VLOOKUP(A211, '1_문헌특성'!C:AQ, 29, 0)</f>
        <v>1</v>
      </c>
      <c r="I211" s="35" t="str">
        <f>VLOOKUP(A211, '1_문헌특성'!C:AQ, 30, 0)</f>
        <v>Lokomat ® Pediatric</v>
      </c>
      <c r="J211" s="35" t="str">
        <f>VLOOKUP(A211, '1_문헌특성'!C:AQ, 33, 0)</f>
        <v>일반재활치료(only daily physical or occupational therapy)</v>
      </c>
      <c r="M211" s="17" t="s">
        <v>390</v>
      </c>
      <c r="N211" s="17" t="s">
        <v>79</v>
      </c>
      <c r="P211" s="16" t="str">
        <f>VLOOKUP(A211,'1_문헌특성'!C:AQ,40,0)</f>
        <v>중재직후 4주</v>
      </c>
      <c r="Q211" s="17">
        <v>0</v>
      </c>
      <c r="R211" s="17">
        <v>14</v>
      </c>
      <c r="S211" s="17">
        <v>0.39</v>
      </c>
      <c r="T211" s="17">
        <v>0.09</v>
      </c>
      <c r="U211" s="17">
        <v>16</v>
      </c>
      <c r="V211" s="17">
        <v>0.41</v>
      </c>
      <c r="W211" s="17">
        <v>7.0000000000000007E-2</v>
      </c>
      <c r="AB211" s="12">
        <v>9.2999999999999999E-2</v>
      </c>
    </row>
    <row r="212" spans="1:28" x14ac:dyDescent="0.3">
      <c r="A212" s="61">
        <v>3242</v>
      </c>
      <c r="B212" s="34" t="str">
        <f>VLOOKUP(A212,'1_문헌특성'!C:AQ,2,0)</f>
        <v>Wallard (2018)</v>
      </c>
      <c r="C212" s="34" t="str">
        <f>VLOOKUP(A212,'1_문헌특성'!C:AQ,3,0)</f>
        <v>RCT</v>
      </c>
      <c r="D212" s="35" t="str">
        <f>VLOOKUP(A212, '1_문헌특성'!C:AQ, 8, 0)</f>
        <v>1.뇌성마비</v>
      </c>
      <c r="E212" s="34" t="str">
        <f>VLOOKUP(A212, '1_문헌특성'!C:AQ, 9, 0)</f>
        <v>소아(8-10세)</v>
      </c>
      <c r="F212" s="35" t="str">
        <f>VLOOKUP(A212, '1_문헌특성'!C:AQ, 27, 0)</f>
        <v>로봇</v>
      </c>
      <c r="G212" s="35">
        <f>VLOOKUP(A212, '1_문헌특성'!C:AQ, 28, 0)</f>
        <v>1</v>
      </c>
      <c r="H212" s="35">
        <f>VLOOKUP(A212, '1_문헌특성'!C:AQ, 29, 0)</f>
        <v>1</v>
      </c>
      <c r="I212" s="35" t="str">
        <f>VLOOKUP(A212, '1_문헌특성'!C:AQ, 30, 0)</f>
        <v>Lokomat ® Pediatric</v>
      </c>
      <c r="J212" s="35" t="str">
        <f>VLOOKUP(A212, '1_문헌특성'!C:AQ, 33, 0)</f>
        <v>일반재활치료(only daily physical or occupational therapy)</v>
      </c>
      <c r="M212" s="17" t="s">
        <v>391</v>
      </c>
      <c r="N212" s="17" t="s">
        <v>79</v>
      </c>
      <c r="P212" s="16" t="str">
        <f>VLOOKUP(A212,'1_문헌특성'!C:AQ,40,0)</f>
        <v>중재직후 4주</v>
      </c>
      <c r="Q212" s="17">
        <v>0</v>
      </c>
      <c r="R212" s="17">
        <v>14</v>
      </c>
      <c r="S212" s="17">
        <v>0.4</v>
      </c>
      <c r="T212" s="17">
        <v>0.06</v>
      </c>
      <c r="U212" s="17">
        <v>16</v>
      </c>
      <c r="V212" s="17">
        <v>0.4</v>
      </c>
      <c r="W212" s="17">
        <v>0.08</v>
      </c>
      <c r="AB212" s="12">
        <v>0.105</v>
      </c>
    </row>
    <row r="213" spans="1:28" x14ac:dyDescent="0.3">
      <c r="A213" s="61">
        <v>3242</v>
      </c>
      <c r="B213" s="34" t="str">
        <f>VLOOKUP(A213,'1_문헌특성'!C:AQ,2,0)</f>
        <v>Wallard (2018)</v>
      </c>
      <c r="C213" s="34" t="str">
        <f>VLOOKUP(A213,'1_문헌특성'!C:AQ,3,0)</f>
        <v>RCT</v>
      </c>
      <c r="D213" s="35" t="str">
        <f>VLOOKUP(A213, '1_문헌특성'!C:AQ, 8, 0)</f>
        <v>1.뇌성마비</v>
      </c>
      <c r="E213" s="34" t="str">
        <f>VLOOKUP(A213, '1_문헌특성'!C:AQ, 9, 0)</f>
        <v>소아(8-10세)</v>
      </c>
      <c r="F213" s="35" t="str">
        <f>VLOOKUP(A213, '1_문헌특성'!C:AQ, 27, 0)</f>
        <v>로봇</v>
      </c>
      <c r="G213" s="35">
        <f>VLOOKUP(A213, '1_문헌특성'!C:AQ, 28, 0)</f>
        <v>1</v>
      </c>
      <c r="H213" s="35">
        <f>VLOOKUP(A213, '1_문헌특성'!C:AQ, 29, 0)</f>
        <v>1</v>
      </c>
      <c r="I213" s="35" t="str">
        <f>VLOOKUP(A213, '1_문헌특성'!C:AQ, 30, 0)</f>
        <v>Lokomat ® Pediatric</v>
      </c>
      <c r="J213" s="35" t="str">
        <f>VLOOKUP(A213, '1_문헌특성'!C:AQ, 33, 0)</f>
        <v>일반재활치료(only daily physical or occupational therapy)</v>
      </c>
      <c r="M213" s="17" t="s">
        <v>386</v>
      </c>
      <c r="N213" s="17" t="s">
        <v>210</v>
      </c>
      <c r="P213" s="16" t="str">
        <f>VLOOKUP(A213,'1_문헌특성'!C:AQ,40,0)</f>
        <v>중재직후 4주</v>
      </c>
      <c r="Q213" s="17" t="s">
        <v>267</v>
      </c>
      <c r="R213" s="17">
        <v>14</v>
      </c>
      <c r="S213" s="17">
        <v>0.96</v>
      </c>
      <c r="T213" s="17">
        <v>0.21</v>
      </c>
      <c r="U213" s="17">
        <v>16</v>
      </c>
      <c r="V213" s="17">
        <v>0.87</v>
      </c>
      <c r="W213" s="17">
        <v>0.12</v>
      </c>
      <c r="AB213" s="12">
        <v>3.1E-2</v>
      </c>
    </row>
    <row r="214" spans="1:28" x14ac:dyDescent="0.3">
      <c r="A214" s="61">
        <v>3242</v>
      </c>
      <c r="B214" s="34" t="str">
        <f>VLOOKUP(A214,'1_문헌특성'!C:AQ,2,0)</f>
        <v>Wallard (2018)</v>
      </c>
      <c r="C214" s="34" t="str">
        <f>VLOOKUP(A214,'1_문헌특성'!C:AQ,3,0)</f>
        <v>RCT</v>
      </c>
      <c r="D214" s="35" t="str">
        <f>VLOOKUP(A214, '1_문헌특성'!C:AQ, 8, 0)</f>
        <v>1.뇌성마비</v>
      </c>
      <c r="E214" s="34" t="str">
        <f>VLOOKUP(A214, '1_문헌특성'!C:AQ, 9, 0)</f>
        <v>소아(8-10세)</v>
      </c>
      <c r="F214" s="35" t="str">
        <f>VLOOKUP(A214, '1_문헌특성'!C:AQ, 27, 0)</f>
        <v>로봇</v>
      </c>
      <c r="G214" s="35">
        <f>VLOOKUP(A214, '1_문헌특성'!C:AQ, 28, 0)</f>
        <v>1</v>
      </c>
      <c r="H214" s="35">
        <f>VLOOKUP(A214, '1_문헌특성'!C:AQ, 29, 0)</f>
        <v>1</v>
      </c>
      <c r="I214" s="35" t="str">
        <f>VLOOKUP(A214, '1_문헌특성'!C:AQ, 30, 0)</f>
        <v>Lokomat ® Pediatric</v>
      </c>
      <c r="J214" s="35" t="str">
        <f>VLOOKUP(A214, '1_문헌특성'!C:AQ, 33, 0)</f>
        <v>일반재활치료(only daily physical or occupational therapy)</v>
      </c>
      <c r="M214" s="17" t="s">
        <v>387</v>
      </c>
      <c r="N214" s="17" t="s">
        <v>347</v>
      </c>
      <c r="P214" s="16" t="str">
        <f>VLOOKUP(A214,'1_문헌특성'!C:AQ,40,0)</f>
        <v>중재직후 4주</v>
      </c>
      <c r="Q214" s="17" t="s">
        <v>267</v>
      </c>
      <c r="R214" s="17">
        <v>14</v>
      </c>
      <c r="S214" s="17">
        <v>129.30000000000001</v>
      </c>
      <c r="T214" s="17">
        <v>14.12</v>
      </c>
      <c r="U214" s="17">
        <v>16</v>
      </c>
      <c r="V214" s="17">
        <v>134.6</v>
      </c>
      <c r="W214" s="17">
        <v>10.09</v>
      </c>
      <c r="AB214" s="12">
        <v>4.2999999999999997E-2</v>
      </c>
    </row>
    <row r="215" spans="1:28" x14ac:dyDescent="0.3">
      <c r="A215" s="61">
        <v>3242</v>
      </c>
      <c r="B215" s="34" t="str">
        <f>VLOOKUP(A215,'1_문헌특성'!C:AQ,2,0)</f>
        <v>Wallard (2018)</v>
      </c>
      <c r="C215" s="34" t="str">
        <f>VLOOKUP(A215,'1_문헌특성'!C:AQ,3,0)</f>
        <v>RCT</v>
      </c>
      <c r="D215" s="35" t="str">
        <f>VLOOKUP(A215, '1_문헌특성'!C:AQ, 8, 0)</f>
        <v>1.뇌성마비</v>
      </c>
      <c r="E215" s="34" t="str">
        <f>VLOOKUP(A215, '1_문헌특성'!C:AQ, 9, 0)</f>
        <v>소아(8-10세)</v>
      </c>
      <c r="F215" s="35" t="str">
        <f>VLOOKUP(A215, '1_문헌특성'!C:AQ, 27, 0)</f>
        <v>로봇</v>
      </c>
      <c r="G215" s="35">
        <f>VLOOKUP(A215, '1_문헌특성'!C:AQ, 28, 0)</f>
        <v>1</v>
      </c>
      <c r="H215" s="35">
        <f>VLOOKUP(A215, '1_문헌특성'!C:AQ, 29, 0)</f>
        <v>1</v>
      </c>
      <c r="I215" s="35" t="str">
        <f>VLOOKUP(A215, '1_문헌특성'!C:AQ, 30, 0)</f>
        <v>Lokomat ® Pediatric</v>
      </c>
      <c r="J215" s="35" t="str">
        <f>VLOOKUP(A215, '1_문헌특성'!C:AQ, 33, 0)</f>
        <v>일반재활치료(only daily physical or occupational therapy)</v>
      </c>
      <c r="M215" s="17" t="s">
        <v>388</v>
      </c>
      <c r="N215" s="17" t="s">
        <v>79</v>
      </c>
      <c r="P215" s="16" t="str">
        <f>VLOOKUP(A215,'1_문헌특성'!C:AQ,40,0)</f>
        <v>중재직후 4주</v>
      </c>
      <c r="Q215" s="17" t="s">
        <v>267</v>
      </c>
      <c r="R215" s="17">
        <v>14</v>
      </c>
      <c r="S215" s="17">
        <v>0.43</v>
      </c>
      <c r="T215" s="17">
        <v>0.06</v>
      </c>
      <c r="U215" s="17">
        <v>16</v>
      </c>
      <c r="V215" s="17">
        <v>0.41</v>
      </c>
      <c r="W215" s="17">
        <v>0.09</v>
      </c>
      <c r="AB215" s="12">
        <v>5.0999999999999997E-2</v>
      </c>
    </row>
    <row r="216" spans="1:28" x14ac:dyDescent="0.3">
      <c r="A216" s="61">
        <v>3242</v>
      </c>
      <c r="B216" s="34" t="str">
        <f>VLOOKUP(A216,'1_문헌특성'!C:AQ,2,0)</f>
        <v>Wallard (2018)</v>
      </c>
      <c r="C216" s="34" t="str">
        <f>VLOOKUP(A216,'1_문헌특성'!C:AQ,3,0)</f>
        <v>RCT</v>
      </c>
      <c r="D216" s="35" t="str">
        <f>VLOOKUP(A216, '1_문헌특성'!C:AQ, 8, 0)</f>
        <v>1.뇌성마비</v>
      </c>
      <c r="E216" s="34" t="str">
        <f>VLOOKUP(A216, '1_문헌특성'!C:AQ, 9, 0)</f>
        <v>소아(8-10세)</v>
      </c>
      <c r="F216" s="35" t="str">
        <f>VLOOKUP(A216, '1_문헌특성'!C:AQ, 27, 0)</f>
        <v>로봇</v>
      </c>
      <c r="G216" s="35">
        <f>VLOOKUP(A216, '1_문헌특성'!C:AQ, 28, 0)</f>
        <v>1</v>
      </c>
      <c r="H216" s="35">
        <f>VLOOKUP(A216, '1_문헌특성'!C:AQ, 29, 0)</f>
        <v>1</v>
      </c>
      <c r="I216" s="35" t="str">
        <f>VLOOKUP(A216, '1_문헌특성'!C:AQ, 30, 0)</f>
        <v>Lokomat ® Pediatric</v>
      </c>
      <c r="J216" s="35" t="str">
        <f>VLOOKUP(A216, '1_문헌특성'!C:AQ, 33, 0)</f>
        <v>일반재활치료(only daily physical or occupational therapy)</v>
      </c>
      <c r="M216" s="17" t="s">
        <v>389</v>
      </c>
      <c r="N216" s="17" t="s">
        <v>79</v>
      </c>
      <c r="P216" s="16" t="str">
        <f>VLOOKUP(A216,'1_문헌특성'!C:AQ,40,0)</f>
        <v>중재직후 4주</v>
      </c>
      <c r="Q216" s="17" t="s">
        <v>267</v>
      </c>
      <c r="R216" s="17">
        <v>14</v>
      </c>
      <c r="S216" s="17">
        <v>0.45</v>
      </c>
      <c r="T216" s="17">
        <v>0.04</v>
      </c>
      <c r="U216" s="17">
        <v>16</v>
      </c>
      <c r="V216" s="17">
        <v>0.39</v>
      </c>
      <c r="W216" s="17">
        <v>0.1</v>
      </c>
      <c r="AB216" s="12">
        <v>4.2000000000000003E-2</v>
      </c>
    </row>
    <row r="217" spans="1:28" x14ac:dyDescent="0.3">
      <c r="A217" s="61">
        <v>3242</v>
      </c>
      <c r="B217" s="34" t="str">
        <f>VLOOKUP(A217,'1_문헌특성'!C:AQ,2,0)</f>
        <v>Wallard (2018)</v>
      </c>
      <c r="C217" s="34" t="str">
        <f>VLOOKUP(A217,'1_문헌특성'!C:AQ,3,0)</f>
        <v>RCT</v>
      </c>
      <c r="D217" s="35" t="str">
        <f>VLOOKUP(A217, '1_문헌특성'!C:AQ, 8, 0)</f>
        <v>1.뇌성마비</v>
      </c>
      <c r="E217" s="34" t="str">
        <f>VLOOKUP(A217, '1_문헌특성'!C:AQ, 9, 0)</f>
        <v>소아(8-10세)</v>
      </c>
      <c r="F217" s="35" t="str">
        <f>VLOOKUP(A217, '1_문헌특성'!C:AQ, 27, 0)</f>
        <v>로봇</v>
      </c>
      <c r="G217" s="35">
        <f>VLOOKUP(A217, '1_문헌특성'!C:AQ, 28, 0)</f>
        <v>1</v>
      </c>
      <c r="H217" s="35">
        <f>VLOOKUP(A217, '1_문헌특성'!C:AQ, 29, 0)</f>
        <v>1</v>
      </c>
      <c r="I217" s="35" t="str">
        <f>VLOOKUP(A217, '1_문헌특성'!C:AQ, 30, 0)</f>
        <v>Lokomat ® Pediatric</v>
      </c>
      <c r="J217" s="35" t="str">
        <f>VLOOKUP(A217, '1_문헌특성'!C:AQ, 33, 0)</f>
        <v>일반재활치료(only daily physical or occupational therapy)</v>
      </c>
      <c r="M217" s="17" t="s">
        <v>390</v>
      </c>
      <c r="N217" s="17" t="s">
        <v>79</v>
      </c>
      <c r="P217" s="16" t="str">
        <f>VLOOKUP(A217,'1_문헌특성'!C:AQ,40,0)</f>
        <v>중재직후 4주</v>
      </c>
      <c r="Q217" s="17" t="s">
        <v>267</v>
      </c>
      <c r="R217" s="17">
        <v>14</v>
      </c>
      <c r="S217" s="17">
        <v>0.21</v>
      </c>
      <c r="T217" s="17">
        <v>0.04</v>
      </c>
      <c r="U217" s="17">
        <v>16</v>
      </c>
      <c r="V217" s="17">
        <v>0.39</v>
      </c>
      <c r="W217" s="17">
        <v>0.06</v>
      </c>
      <c r="AB217" s="12">
        <v>2.1999999999999999E-2</v>
      </c>
    </row>
    <row r="218" spans="1:28" x14ac:dyDescent="0.3">
      <c r="A218" s="61">
        <v>3242</v>
      </c>
      <c r="B218" s="34" t="str">
        <f>VLOOKUP(A218,'1_문헌특성'!C:AQ,2,0)</f>
        <v>Wallard (2018)</v>
      </c>
      <c r="C218" s="34" t="str">
        <f>VLOOKUP(A218,'1_문헌특성'!C:AQ,3,0)</f>
        <v>RCT</v>
      </c>
      <c r="D218" s="35" t="str">
        <f>VLOOKUP(A218, '1_문헌특성'!C:AQ, 8, 0)</f>
        <v>1.뇌성마비</v>
      </c>
      <c r="E218" s="34" t="str">
        <f>VLOOKUP(A218, '1_문헌특성'!C:AQ, 9, 0)</f>
        <v>소아(8-10세)</v>
      </c>
      <c r="F218" s="35" t="str">
        <f>VLOOKUP(A218, '1_문헌특성'!C:AQ, 27, 0)</f>
        <v>로봇</v>
      </c>
      <c r="G218" s="35">
        <f>VLOOKUP(A218, '1_문헌특성'!C:AQ, 28, 0)</f>
        <v>1</v>
      </c>
      <c r="H218" s="35">
        <f>VLOOKUP(A218, '1_문헌특성'!C:AQ, 29, 0)</f>
        <v>1</v>
      </c>
      <c r="I218" s="35" t="str">
        <f>VLOOKUP(A218, '1_문헌특성'!C:AQ, 30, 0)</f>
        <v>Lokomat ® Pediatric</v>
      </c>
      <c r="J218" s="35" t="str">
        <f>VLOOKUP(A218, '1_문헌특성'!C:AQ, 33, 0)</f>
        <v>일반재활치료(only daily physical or occupational therapy)</v>
      </c>
      <c r="M218" s="17" t="s">
        <v>391</v>
      </c>
      <c r="N218" s="17" t="s">
        <v>79</v>
      </c>
      <c r="P218" s="16" t="str">
        <f>VLOOKUP(A218,'1_문헌특성'!C:AQ,40,0)</f>
        <v>중재직후 4주</v>
      </c>
      <c r="Q218" s="17" t="s">
        <v>267</v>
      </c>
      <c r="R218" s="17">
        <v>14</v>
      </c>
      <c r="S218" s="17">
        <v>0.23</v>
      </c>
      <c r="T218" s="17">
        <v>0.08</v>
      </c>
      <c r="U218" s="17">
        <v>16</v>
      </c>
      <c r="V218" s="17">
        <v>0.39</v>
      </c>
      <c r="W218" s="17">
        <v>0.03</v>
      </c>
      <c r="AB218" s="12">
        <v>2.9000000000000001E-2</v>
      </c>
    </row>
    <row r="219" spans="1:28" x14ac:dyDescent="0.3">
      <c r="A219" s="61">
        <v>3242</v>
      </c>
      <c r="B219" s="34" t="str">
        <f>VLOOKUP(A219,'1_문헌특성'!C:AQ,2,0)</f>
        <v>Wallard (2018)</v>
      </c>
      <c r="C219" s="34" t="str">
        <f>VLOOKUP(A219,'1_문헌특성'!C:AQ,3,0)</f>
        <v>RCT</v>
      </c>
      <c r="D219" s="35" t="str">
        <f>VLOOKUP(A219, '1_문헌특성'!C:AQ, 8, 0)</f>
        <v>1.뇌성마비</v>
      </c>
      <c r="E219" s="34" t="str">
        <f>VLOOKUP(A219, '1_문헌특성'!C:AQ, 9, 0)</f>
        <v>소아(8-10세)</v>
      </c>
      <c r="F219" s="35" t="str">
        <f>VLOOKUP(A219, '1_문헌특성'!C:AQ, 27, 0)</f>
        <v>로봇</v>
      </c>
      <c r="G219" s="35">
        <f>VLOOKUP(A219, '1_문헌특성'!C:AQ, 28, 0)</f>
        <v>1</v>
      </c>
      <c r="H219" s="35">
        <f>VLOOKUP(A219, '1_문헌특성'!C:AQ, 29, 0)</f>
        <v>1</v>
      </c>
      <c r="I219" s="35" t="str">
        <f>VLOOKUP(A219, '1_문헌특성'!C:AQ, 30, 0)</f>
        <v>Lokomat ® Pediatric</v>
      </c>
      <c r="J219" s="35" t="str">
        <f>VLOOKUP(A219, '1_문헌특성'!C:AQ, 33, 0)</f>
        <v>일반재활치료(only daily physical or occupational therapy)</v>
      </c>
      <c r="M219" s="17" t="s">
        <v>393</v>
      </c>
      <c r="N219" s="17" t="s">
        <v>392</v>
      </c>
      <c r="P219" s="16" t="str">
        <f>VLOOKUP(A219,'1_문헌특성'!C:AQ,40,0)</f>
        <v>중재직후 4주</v>
      </c>
      <c r="Q219" s="17">
        <v>0</v>
      </c>
      <c r="R219" s="17">
        <v>14</v>
      </c>
      <c r="S219" s="17">
        <v>53.89</v>
      </c>
      <c r="T219" s="17">
        <v>16.02</v>
      </c>
      <c r="U219" s="17">
        <v>16</v>
      </c>
      <c r="V219" s="17">
        <v>53.81</v>
      </c>
      <c r="W219" s="17">
        <v>14.67</v>
      </c>
      <c r="AB219" s="12">
        <v>7.2999999999999995E-2</v>
      </c>
    </row>
    <row r="220" spans="1:28" x14ac:dyDescent="0.3">
      <c r="A220" s="61">
        <v>3242</v>
      </c>
      <c r="B220" s="34" t="str">
        <f>VLOOKUP(A220,'1_문헌특성'!C:AQ,2,0)</f>
        <v>Wallard (2018)</v>
      </c>
      <c r="C220" s="34" t="str">
        <f>VLOOKUP(A220,'1_문헌특성'!C:AQ,3,0)</f>
        <v>RCT</v>
      </c>
      <c r="D220" s="35" t="str">
        <f>VLOOKUP(A220, '1_문헌특성'!C:AQ, 8, 0)</f>
        <v>1.뇌성마비</v>
      </c>
      <c r="E220" s="34" t="str">
        <f>VLOOKUP(A220, '1_문헌특성'!C:AQ, 9, 0)</f>
        <v>소아(8-10세)</v>
      </c>
      <c r="F220" s="35" t="str">
        <f>VLOOKUP(A220, '1_문헌특성'!C:AQ, 27, 0)</f>
        <v>로봇</v>
      </c>
      <c r="G220" s="35">
        <f>VLOOKUP(A220, '1_문헌특성'!C:AQ, 28, 0)</f>
        <v>1</v>
      </c>
      <c r="H220" s="35">
        <f>VLOOKUP(A220, '1_문헌특성'!C:AQ, 29, 0)</f>
        <v>1</v>
      </c>
      <c r="I220" s="35" t="str">
        <f>VLOOKUP(A220, '1_문헌특성'!C:AQ, 30, 0)</f>
        <v>Lokomat ® Pediatric</v>
      </c>
      <c r="J220" s="35" t="str">
        <f>VLOOKUP(A220, '1_문헌특성'!C:AQ, 33, 0)</f>
        <v>일반재활치료(only daily physical or occupational therapy)</v>
      </c>
      <c r="M220" s="17" t="s">
        <v>394</v>
      </c>
      <c r="N220" s="17" t="s">
        <v>392</v>
      </c>
      <c r="P220" s="16" t="str">
        <f>VLOOKUP(A220,'1_문헌특성'!C:AQ,40,0)</f>
        <v>중재직후 4주</v>
      </c>
      <c r="Q220" s="17">
        <v>0</v>
      </c>
      <c r="R220" s="17">
        <v>14</v>
      </c>
      <c r="S220" s="17">
        <v>42.23</v>
      </c>
      <c r="T220" s="17">
        <v>14.65</v>
      </c>
      <c r="U220" s="17">
        <v>16</v>
      </c>
      <c r="V220" s="17">
        <v>42.51</v>
      </c>
      <c r="W220" s="17">
        <v>13.09</v>
      </c>
      <c r="AB220" s="12">
        <v>0.09</v>
      </c>
    </row>
    <row r="221" spans="1:28" x14ac:dyDescent="0.3">
      <c r="A221" s="61">
        <v>3242</v>
      </c>
      <c r="B221" s="34" t="str">
        <f>VLOOKUP(A221,'1_문헌특성'!C:AQ,2,0)</f>
        <v>Wallard (2018)</v>
      </c>
      <c r="C221" s="34" t="str">
        <f>VLOOKUP(A221,'1_문헌특성'!C:AQ,3,0)</f>
        <v>RCT</v>
      </c>
      <c r="D221" s="35" t="str">
        <f>VLOOKUP(A221, '1_문헌특성'!C:AQ, 8, 0)</f>
        <v>1.뇌성마비</v>
      </c>
      <c r="E221" s="34" t="str">
        <f>VLOOKUP(A221, '1_문헌특성'!C:AQ, 9, 0)</f>
        <v>소아(8-10세)</v>
      </c>
      <c r="F221" s="35" t="str">
        <f>VLOOKUP(A221, '1_문헌특성'!C:AQ, 27, 0)</f>
        <v>로봇</v>
      </c>
      <c r="G221" s="35">
        <f>VLOOKUP(A221, '1_문헌특성'!C:AQ, 28, 0)</f>
        <v>1</v>
      </c>
      <c r="H221" s="35">
        <f>VLOOKUP(A221, '1_문헌특성'!C:AQ, 29, 0)</f>
        <v>1</v>
      </c>
      <c r="I221" s="35" t="str">
        <f>VLOOKUP(A221, '1_문헌특성'!C:AQ, 30, 0)</f>
        <v>Lokomat ® Pediatric</v>
      </c>
      <c r="J221" s="35" t="str">
        <f>VLOOKUP(A221, '1_문헌특성'!C:AQ, 33, 0)</f>
        <v>일반재활치료(only daily physical or occupational therapy)</v>
      </c>
      <c r="M221" s="17" t="s">
        <v>395</v>
      </c>
      <c r="N221" s="17" t="s">
        <v>126</v>
      </c>
      <c r="P221" s="16" t="str">
        <f>VLOOKUP(A221,'1_문헌특성'!C:AQ,40,0)</f>
        <v>중재직후 4주</v>
      </c>
      <c r="Q221" s="17">
        <v>0</v>
      </c>
      <c r="R221" s="17">
        <v>14</v>
      </c>
      <c r="S221" s="17">
        <v>0.41</v>
      </c>
      <c r="T221" s="17">
        <v>0.04</v>
      </c>
      <c r="U221" s="17">
        <v>16</v>
      </c>
      <c r="V221" s="17">
        <v>0.4</v>
      </c>
      <c r="W221" s="17">
        <v>7.0000000000000007E-2</v>
      </c>
      <c r="AB221" s="12">
        <v>6.0999999999999999E-2</v>
      </c>
    </row>
    <row r="222" spans="1:28" x14ac:dyDescent="0.3">
      <c r="A222" s="61">
        <v>3242</v>
      </c>
      <c r="B222" s="34" t="str">
        <f>VLOOKUP(A222,'1_문헌특성'!C:AQ,2,0)</f>
        <v>Wallard (2018)</v>
      </c>
      <c r="C222" s="34" t="str">
        <f>VLOOKUP(A222,'1_문헌특성'!C:AQ,3,0)</f>
        <v>RCT</v>
      </c>
      <c r="D222" s="35" t="str">
        <f>VLOOKUP(A222, '1_문헌특성'!C:AQ, 8, 0)</f>
        <v>1.뇌성마비</v>
      </c>
      <c r="E222" s="34" t="str">
        <f>VLOOKUP(A222, '1_문헌특성'!C:AQ, 9, 0)</f>
        <v>소아(8-10세)</v>
      </c>
      <c r="F222" s="35" t="str">
        <f>VLOOKUP(A222, '1_문헌특성'!C:AQ, 27, 0)</f>
        <v>로봇</v>
      </c>
      <c r="G222" s="35">
        <f>VLOOKUP(A222, '1_문헌특성'!C:AQ, 28, 0)</f>
        <v>1</v>
      </c>
      <c r="H222" s="35">
        <f>VLOOKUP(A222, '1_문헌특성'!C:AQ, 29, 0)</f>
        <v>1</v>
      </c>
      <c r="I222" s="35" t="str">
        <f>VLOOKUP(A222, '1_문헌특성'!C:AQ, 30, 0)</f>
        <v>Lokomat ® Pediatric</v>
      </c>
      <c r="J222" s="35" t="str">
        <f>VLOOKUP(A222, '1_문헌특성'!C:AQ, 33, 0)</f>
        <v>일반재활치료(only daily physical or occupational therapy)</v>
      </c>
      <c r="M222" s="17" t="s">
        <v>396</v>
      </c>
      <c r="N222" s="17" t="s">
        <v>126</v>
      </c>
      <c r="P222" s="16" t="str">
        <f>VLOOKUP(A222,'1_문헌특성'!C:AQ,40,0)</f>
        <v>중재직후 4주</v>
      </c>
      <c r="Q222" s="17">
        <v>0</v>
      </c>
      <c r="R222" s="17">
        <v>14</v>
      </c>
      <c r="S222" s="17">
        <v>0.43</v>
      </c>
      <c r="T222" s="17">
        <v>0.13</v>
      </c>
      <c r="U222" s="17">
        <v>16</v>
      </c>
      <c r="V222" s="17">
        <v>0.41</v>
      </c>
      <c r="W222" s="17">
        <v>0.09</v>
      </c>
      <c r="AB222" s="12">
        <v>7.4999999999999997E-2</v>
      </c>
    </row>
    <row r="223" spans="1:28" x14ac:dyDescent="0.3">
      <c r="A223" s="61">
        <v>3242</v>
      </c>
      <c r="B223" s="34" t="str">
        <f>VLOOKUP(A223,'1_문헌특성'!C:AQ,2,0)</f>
        <v>Wallard (2018)</v>
      </c>
      <c r="C223" s="34" t="str">
        <f>VLOOKUP(A223,'1_문헌특성'!C:AQ,3,0)</f>
        <v>RCT</v>
      </c>
      <c r="D223" s="35" t="str">
        <f>VLOOKUP(A223, '1_문헌특성'!C:AQ, 8, 0)</f>
        <v>1.뇌성마비</v>
      </c>
      <c r="E223" s="34" t="str">
        <f>VLOOKUP(A223, '1_문헌특성'!C:AQ, 9, 0)</f>
        <v>소아(8-10세)</v>
      </c>
      <c r="F223" s="35" t="str">
        <f>VLOOKUP(A223, '1_문헌특성'!C:AQ, 27, 0)</f>
        <v>로봇</v>
      </c>
      <c r="G223" s="35">
        <f>VLOOKUP(A223, '1_문헌특성'!C:AQ, 28, 0)</f>
        <v>1</v>
      </c>
      <c r="H223" s="35">
        <f>VLOOKUP(A223, '1_문헌특성'!C:AQ, 29, 0)</f>
        <v>1</v>
      </c>
      <c r="I223" s="35" t="str">
        <f>VLOOKUP(A223, '1_문헌특성'!C:AQ, 30, 0)</f>
        <v>Lokomat ® Pediatric</v>
      </c>
      <c r="J223" s="35" t="str">
        <f>VLOOKUP(A223, '1_문헌특성'!C:AQ, 33, 0)</f>
        <v>일반재활치료(only daily physical or occupational therapy)</v>
      </c>
      <c r="M223" s="17" t="s">
        <v>397</v>
      </c>
      <c r="N223" s="17" t="s">
        <v>126</v>
      </c>
      <c r="P223" s="16" t="str">
        <f>VLOOKUP(A223,'1_문헌특성'!C:AQ,40,0)</f>
        <v>중재직후 4주</v>
      </c>
      <c r="Q223" s="17">
        <v>0</v>
      </c>
      <c r="R223" s="17">
        <v>14</v>
      </c>
      <c r="S223" s="17">
        <v>0.26</v>
      </c>
      <c r="T223" s="17">
        <v>0.05</v>
      </c>
      <c r="U223" s="17">
        <v>16</v>
      </c>
      <c r="V223" s="17">
        <v>0.24</v>
      </c>
      <c r="W223" s="17">
        <v>0.08</v>
      </c>
      <c r="AB223" s="12">
        <v>9.5000000000000001E-2</v>
      </c>
    </row>
    <row r="224" spans="1:28" x14ac:dyDescent="0.3">
      <c r="A224" s="61">
        <v>3242</v>
      </c>
      <c r="B224" s="34" t="str">
        <f>VLOOKUP(A224,'1_문헌특성'!C:AQ,2,0)</f>
        <v>Wallard (2018)</v>
      </c>
      <c r="C224" s="34" t="str">
        <f>VLOOKUP(A224,'1_문헌특성'!C:AQ,3,0)</f>
        <v>RCT</v>
      </c>
      <c r="D224" s="35" t="str">
        <f>VLOOKUP(A224, '1_문헌특성'!C:AQ, 8, 0)</f>
        <v>1.뇌성마비</v>
      </c>
      <c r="E224" s="34" t="str">
        <f>VLOOKUP(A224, '1_문헌특성'!C:AQ, 9, 0)</f>
        <v>소아(8-10세)</v>
      </c>
      <c r="F224" s="35" t="str">
        <f>VLOOKUP(A224, '1_문헌특성'!C:AQ, 27, 0)</f>
        <v>로봇</v>
      </c>
      <c r="G224" s="35">
        <f>VLOOKUP(A224, '1_문헌특성'!C:AQ, 28, 0)</f>
        <v>1</v>
      </c>
      <c r="H224" s="35">
        <f>VLOOKUP(A224, '1_문헌특성'!C:AQ, 29, 0)</f>
        <v>1</v>
      </c>
      <c r="I224" s="35" t="str">
        <f>VLOOKUP(A224, '1_문헌특성'!C:AQ, 30, 0)</f>
        <v>Lokomat ® Pediatric</v>
      </c>
      <c r="J224" s="35" t="str">
        <f>VLOOKUP(A224, '1_문헌특성'!C:AQ, 33, 0)</f>
        <v>일반재활치료(only daily physical or occupational therapy)</v>
      </c>
      <c r="M224" s="17" t="s">
        <v>398</v>
      </c>
      <c r="N224" s="17" t="s">
        <v>126</v>
      </c>
      <c r="P224" s="16" t="str">
        <f>VLOOKUP(A224,'1_문헌특성'!C:AQ,40,0)</f>
        <v>중재직후 4주</v>
      </c>
      <c r="Q224" s="17">
        <v>0</v>
      </c>
      <c r="R224" s="17">
        <v>14</v>
      </c>
      <c r="S224" s="17">
        <v>0.28000000000000003</v>
      </c>
      <c r="T224" s="17">
        <v>0.19</v>
      </c>
      <c r="U224" s="17">
        <v>16</v>
      </c>
      <c r="V224" s="17">
        <v>0.27</v>
      </c>
      <c r="W224" s="17">
        <v>0.09</v>
      </c>
      <c r="AB224" s="12">
        <v>0.11</v>
      </c>
    </row>
    <row r="225" spans="1:28" x14ac:dyDescent="0.3">
      <c r="A225" s="61">
        <v>3242</v>
      </c>
      <c r="B225" s="34" t="str">
        <f>VLOOKUP(A225,'1_문헌특성'!C:AQ,2,0)</f>
        <v>Wallard (2018)</v>
      </c>
      <c r="C225" s="34" t="str">
        <f>VLOOKUP(A225,'1_문헌특성'!C:AQ,3,0)</f>
        <v>RCT</v>
      </c>
      <c r="D225" s="35" t="str">
        <f>VLOOKUP(A225, '1_문헌특성'!C:AQ, 8, 0)</f>
        <v>1.뇌성마비</v>
      </c>
      <c r="E225" s="34" t="str">
        <f>VLOOKUP(A225, '1_문헌특성'!C:AQ, 9, 0)</f>
        <v>소아(8-10세)</v>
      </c>
      <c r="F225" s="35" t="str">
        <f>VLOOKUP(A225, '1_문헌특성'!C:AQ, 27, 0)</f>
        <v>로봇</v>
      </c>
      <c r="G225" s="35">
        <f>VLOOKUP(A225, '1_문헌특성'!C:AQ, 28, 0)</f>
        <v>1</v>
      </c>
      <c r="H225" s="35">
        <f>VLOOKUP(A225, '1_문헌특성'!C:AQ, 29, 0)</f>
        <v>1</v>
      </c>
      <c r="I225" s="35" t="str">
        <f>VLOOKUP(A225, '1_문헌특성'!C:AQ, 30, 0)</f>
        <v>Lokomat ® Pediatric</v>
      </c>
      <c r="J225" s="35" t="str">
        <f>VLOOKUP(A225, '1_문헌특성'!C:AQ, 33, 0)</f>
        <v>일반재활치료(only daily physical or occupational therapy)</v>
      </c>
      <c r="M225" s="17" t="s">
        <v>393</v>
      </c>
      <c r="N225" s="17" t="s">
        <v>392</v>
      </c>
      <c r="P225" s="16" t="str">
        <f>VLOOKUP(A225,'1_문헌특성'!C:AQ,40,0)</f>
        <v>중재직후 4주</v>
      </c>
      <c r="Q225" s="17" t="s">
        <v>267</v>
      </c>
      <c r="R225" s="17">
        <v>14</v>
      </c>
      <c r="S225" s="17">
        <v>60.58</v>
      </c>
      <c r="T225" s="17">
        <v>14.71</v>
      </c>
      <c r="U225" s="17">
        <v>16</v>
      </c>
      <c r="V225" s="17">
        <v>53.81</v>
      </c>
      <c r="W225" s="17">
        <v>14.67</v>
      </c>
      <c r="AB225" s="12">
        <v>4.8000000000000001E-2</v>
      </c>
    </row>
    <row r="226" spans="1:28" x14ac:dyDescent="0.3">
      <c r="A226" s="61">
        <v>3242</v>
      </c>
      <c r="B226" s="34" t="str">
        <f>VLOOKUP(A226,'1_문헌특성'!C:AQ,2,0)</f>
        <v>Wallard (2018)</v>
      </c>
      <c r="C226" s="34" t="str">
        <f>VLOOKUP(A226,'1_문헌특성'!C:AQ,3,0)</f>
        <v>RCT</v>
      </c>
      <c r="D226" s="35" t="str">
        <f>VLOOKUP(A226, '1_문헌특성'!C:AQ, 8, 0)</f>
        <v>1.뇌성마비</v>
      </c>
      <c r="E226" s="34" t="str">
        <f>VLOOKUP(A226, '1_문헌특성'!C:AQ, 9, 0)</f>
        <v>소아(8-10세)</v>
      </c>
      <c r="F226" s="35" t="str">
        <f>VLOOKUP(A226, '1_문헌특성'!C:AQ, 27, 0)</f>
        <v>로봇</v>
      </c>
      <c r="G226" s="35">
        <f>VLOOKUP(A226, '1_문헌특성'!C:AQ, 28, 0)</f>
        <v>1</v>
      </c>
      <c r="H226" s="35">
        <f>VLOOKUP(A226, '1_문헌특성'!C:AQ, 29, 0)</f>
        <v>1</v>
      </c>
      <c r="I226" s="35" t="str">
        <f>VLOOKUP(A226, '1_문헌특성'!C:AQ, 30, 0)</f>
        <v>Lokomat ® Pediatric</v>
      </c>
      <c r="J226" s="35" t="str">
        <f>VLOOKUP(A226, '1_문헌특성'!C:AQ, 33, 0)</f>
        <v>일반재활치료(only daily physical or occupational therapy)</v>
      </c>
      <c r="M226" s="17" t="s">
        <v>394</v>
      </c>
      <c r="N226" s="17" t="s">
        <v>392</v>
      </c>
      <c r="P226" s="16" t="str">
        <f>VLOOKUP(A226,'1_문헌특성'!C:AQ,40,0)</f>
        <v>중재직후 4주</v>
      </c>
      <c r="Q226" s="17" t="s">
        <v>267</v>
      </c>
      <c r="R226" s="17">
        <v>14</v>
      </c>
      <c r="S226" s="17">
        <v>50.87</v>
      </c>
      <c r="T226" s="17">
        <v>15.82</v>
      </c>
      <c r="U226" s="17">
        <v>16</v>
      </c>
      <c r="V226" s="17">
        <v>42.51</v>
      </c>
      <c r="W226" s="17">
        <v>13.09</v>
      </c>
      <c r="AB226" s="12">
        <v>2.5999999999999999E-2</v>
      </c>
    </row>
    <row r="227" spans="1:28" x14ac:dyDescent="0.3">
      <c r="A227" s="61">
        <v>3242</v>
      </c>
      <c r="B227" s="34" t="str">
        <f>VLOOKUP(A227,'1_문헌특성'!C:AQ,2,0)</f>
        <v>Wallard (2018)</v>
      </c>
      <c r="C227" s="34" t="str">
        <f>VLOOKUP(A227,'1_문헌특성'!C:AQ,3,0)</f>
        <v>RCT</v>
      </c>
      <c r="D227" s="35" t="str">
        <f>VLOOKUP(A227, '1_문헌특성'!C:AQ, 8, 0)</f>
        <v>1.뇌성마비</v>
      </c>
      <c r="E227" s="34" t="str">
        <f>VLOOKUP(A227, '1_문헌특성'!C:AQ, 9, 0)</f>
        <v>소아(8-10세)</v>
      </c>
      <c r="F227" s="35" t="str">
        <f>VLOOKUP(A227, '1_문헌특성'!C:AQ, 27, 0)</f>
        <v>로봇</v>
      </c>
      <c r="G227" s="35">
        <f>VLOOKUP(A227, '1_문헌특성'!C:AQ, 28, 0)</f>
        <v>1</v>
      </c>
      <c r="H227" s="35">
        <f>VLOOKUP(A227, '1_문헌특성'!C:AQ, 29, 0)</f>
        <v>1</v>
      </c>
      <c r="I227" s="35" t="str">
        <f>VLOOKUP(A227, '1_문헌특성'!C:AQ, 30, 0)</f>
        <v>Lokomat ® Pediatric</v>
      </c>
      <c r="J227" s="35" t="str">
        <f>VLOOKUP(A227, '1_문헌특성'!C:AQ, 33, 0)</f>
        <v>일반재활치료(only daily physical or occupational therapy)</v>
      </c>
      <c r="M227" s="17" t="s">
        <v>395</v>
      </c>
      <c r="N227" s="17" t="s">
        <v>126</v>
      </c>
      <c r="P227" s="16" t="str">
        <f>VLOOKUP(A227,'1_문헌특성'!C:AQ,40,0)</f>
        <v>중재직후 4주</v>
      </c>
      <c r="Q227" s="17" t="s">
        <v>267</v>
      </c>
      <c r="R227" s="17">
        <v>14</v>
      </c>
      <c r="S227" s="17">
        <v>0.47</v>
      </c>
      <c r="T227" s="17">
        <v>0.03</v>
      </c>
      <c r="U227" s="17">
        <v>16</v>
      </c>
      <c r="V227" s="17">
        <v>0.4</v>
      </c>
      <c r="W227" s="17">
        <v>7.0000000000000007E-2</v>
      </c>
      <c r="AB227" s="12">
        <v>4.4999999999999998E-2</v>
      </c>
    </row>
    <row r="228" spans="1:28" x14ac:dyDescent="0.3">
      <c r="A228" s="61">
        <v>3242</v>
      </c>
      <c r="B228" s="34" t="str">
        <f>VLOOKUP(A228,'1_문헌특성'!C:AQ,2,0)</f>
        <v>Wallard (2018)</v>
      </c>
      <c r="C228" s="34" t="str">
        <f>VLOOKUP(A228,'1_문헌특성'!C:AQ,3,0)</f>
        <v>RCT</v>
      </c>
      <c r="D228" s="35" t="str">
        <f>VLOOKUP(A228, '1_문헌특성'!C:AQ, 8, 0)</f>
        <v>1.뇌성마비</v>
      </c>
      <c r="E228" s="34" t="str">
        <f>VLOOKUP(A228, '1_문헌특성'!C:AQ, 9, 0)</f>
        <v>소아(8-10세)</v>
      </c>
      <c r="F228" s="35" t="str">
        <f>VLOOKUP(A228, '1_문헌특성'!C:AQ, 27, 0)</f>
        <v>로봇</v>
      </c>
      <c r="G228" s="35">
        <f>VLOOKUP(A228, '1_문헌특성'!C:AQ, 28, 0)</f>
        <v>1</v>
      </c>
      <c r="H228" s="35">
        <f>VLOOKUP(A228, '1_문헌특성'!C:AQ, 29, 0)</f>
        <v>1</v>
      </c>
      <c r="I228" s="35" t="str">
        <f>VLOOKUP(A228, '1_문헌특성'!C:AQ, 30, 0)</f>
        <v>Lokomat ® Pediatric</v>
      </c>
      <c r="J228" s="35" t="str">
        <f>VLOOKUP(A228, '1_문헌특성'!C:AQ, 33, 0)</f>
        <v>일반재활치료(only daily physical or occupational therapy)</v>
      </c>
      <c r="M228" s="17" t="s">
        <v>396</v>
      </c>
      <c r="N228" s="17" t="s">
        <v>126</v>
      </c>
      <c r="P228" s="16" t="str">
        <f>VLOOKUP(A228,'1_문헌특성'!C:AQ,40,0)</f>
        <v>중재직후 4주</v>
      </c>
      <c r="Q228" s="17" t="s">
        <v>267</v>
      </c>
      <c r="R228" s="17">
        <v>14</v>
      </c>
      <c r="S228" s="17">
        <v>0.46</v>
      </c>
      <c r="T228" s="17">
        <v>0.08</v>
      </c>
      <c r="U228" s="17">
        <v>16</v>
      </c>
      <c r="V228" s="17">
        <v>0.41</v>
      </c>
      <c r="W228" s="17">
        <v>0.09</v>
      </c>
      <c r="AB228" s="12">
        <v>0.05</v>
      </c>
    </row>
    <row r="229" spans="1:28" x14ac:dyDescent="0.3">
      <c r="A229" s="61">
        <v>3242</v>
      </c>
      <c r="B229" s="34" t="str">
        <f>VLOOKUP(A229,'1_문헌특성'!C:AQ,2,0)</f>
        <v>Wallard (2018)</v>
      </c>
      <c r="C229" s="34" t="str">
        <f>VLOOKUP(A229,'1_문헌특성'!C:AQ,3,0)</f>
        <v>RCT</v>
      </c>
      <c r="D229" s="35" t="str">
        <f>VLOOKUP(A229, '1_문헌특성'!C:AQ, 8, 0)</f>
        <v>1.뇌성마비</v>
      </c>
      <c r="E229" s="34" t="str">
        <f>VLOOKUP(A229, '1_문헌특성'!C:AQ, 9, 0)</f>
        <v>소아(8-10세)</v>
      </c>
      <c r="F229" s="35" t="str">
        <f>VLOOKUP(A229, '1_문헌특성'!C:AQ, 27, 0)</f>
        <v>로봇</v>
      </c>
      <c r="G229" s="35">
        <f>VLOOKUP(A229, '1_문헌특성'!C:AQ, 28, 0)</f>
        <v>1</v>
      </c>
      <c r="H229" s="35">
        <f>VLOOKUP(A229, '1_문헌특성'!C:AQ, 29, 0)</f>
        <v>1</v>
      </c>
      <c r="I229" s="35" t="str">
        <f>VLOOKUP(A229, '1_문헌특성'!C:AQ, 30, 0)</f>
        <v>Lokomat ® Pediatric</v>
      </c>
      <c r="J229" s="35" t="str">
        <f>VLOOKUP(A229, '1_문헌특성'!C:AQ, 33, 0)</f>
        <v>일반재활치료(only daily physical or occupational therapy)</v>
      </c>
      <c r="M229" s="17" t="s">
        <v>397</v>
      </c>
      <c r="N229" s="17" t="s">
        <v>126</v>
      </c>
      <c r="P229" s="16" t="str">
        <f>VLOOKUP(A229,'1_문헌특성'!C:AQ,40,0)</f>
        <v>중재직후 4주</v>
      </c>
      <c r="Q229" s="17" t="s">
        <v>267</v>
      </c>
      <c r="R229" s="17">
        <v>14</v>
      </c>
      <c r="S229" s="17">
        <v>0.18</v>
      </c>
      <c r="T229" s="17">
        <v>0.03</v>
      </c>
      <c r="U229" s="17">
        <v>16</v>
      </c>
      <c r="V229" s="17">
        <v>0.24</v>
      </c>
      <c r="W229" s="17">
        <v>0.08</v>
      </c>
      <c r="AB229" s="12">
        <v>4.8000000000000001E-2</v>
      </c>
    </row>
    <row r="230" spans="1:28" x14ac:dyDescent="0.3">
      <c r="A230" s="61">
        <v>3242</v>
      </c>
      <c r="B230" s="34" t="str">
        <f>VLOOKUP(A230,'1_문헌특성'!C:AQ,2,0)</f>
        <v>Wallard (2018)</v>
      </c>
      <c r="C230" s="34" t="str">
        <f>VLOOKUP(A230,'1_문헌특성'!C:AQ,3,0)</f>
        <v>RCT</v>
      </c>
      <c r="D230" s="35" t="str">
        <f>VLOOKUP(A230, '1_문헌특성'!C:AQ, 8, 0)</f>
        <v>1.뇌성마비</v>
      </c>
      <c r="E230" s="34" t="str">
        <f>VLOOKUP(A230, '1_문헌특성'!C:AQ, 9, 0)</f>
        <v>소아(8-10세)</v>
      </c>
      <c r="F230" s="35" t="str">
        <f>VLOOKUP(A230, '1_문헌특성'!C:AQ, 27, 0)</f>
        <v>로봇</v>
      </c>
      <c r="G230" s="35">
        <f>VLOOKUP(A230, '1_문헌특성'!C:AQ, 28, 0)</f>
        <v>1</v>
      </c>
      <c r="H230" s="35">
        <f>VLOOKUP(A230, '1_문헌특성'!C:AQ, 29, 0)</f>
        <v>1</v>
      </c>
      <c r="I230" s="35" t="str">
        <f>VLOOKUP(A230, '1_문헌특성'!C:AQ, 30, 0)</f>
        <v>Lokomat ® Pediatric</v>
      </c>
      <c r="J230" s="35" t="str">
        <f>VLOOKUP(A230, '1_문헌특성'!C:AQ, 33, 0)</f>
        <v>일반재활치료(only daily physical or occupational therapy)</v>
      </c>
      <c r="M230" s="17" t="s">
        <v>398</v>
      </c>
      <c r="N230" s="17" t="s">
        <v>126</v>
      </c>
      <c r="P230" s="16" t="str">
        <f>VLOOKUP(A230,'1_문헌특성'!C:AQ,40,0)</f>
        <v>중재직후 4주</v>
      </c>
      <c r="Q230" s="17" t="s">
        <v>267</v>
      </c>
      <c r="R230" s="17">
        <v>14</v>
      </c>
      <c r="S230" s="17">
        <v>0.2</v>
      </c>
      <c r="T230" s="17">
        <v>7.0000000000000007E-2</v>
      </c>
      <c r="U230" s="17">
        <v>16</v>
      </c>
      <c r="V230" s="17">
        <v>0.27</v>
      </c>
      <c r="W230" s="17">
        <v>0.09</v>
      </c>
      <c r="AB230" s="12">
        <v>4.7E-2</v>
      </c>
    </row>
    <row r="231" spans="1:28" x14ac:dyDescent="0.3">
      <c r="A231" s="61">
        <v>3553</v>
      </c>
      <c r="B231" s="34" t="str">
        <f>VLOOKUP(A231,'1_문헌특성'!C:AQ,2,0)</f>
        <v>Wu (2017)</v>
      </c>
      <c r="C231" s="34" t="str">
        <f>VLOOKUP(A231,'1_문헌특성'!C:AQ,3,0)</f>
        <v>RCT</v>
      </c>
      <c r="D231" s="35" t="str">
        <f>VLOOKUP(A231, '1_문헌특성'!C:AQ, 8, 0)</f>
        <v>1.뇌성마비</v>
      </c>
      <c r="E231" s="34">
        <f>VLOOKUP(A231, '1_문헌특성'!C:AQ, 9, 0)</f>
        <v>0</v>
      </c>
      <c r="F231" s="35" t="str">
        <f>VLOOKUP(A231, '1_문헌특성'!C:AQ, 27, 0)</f>
        <v>로봇</v>
      </c>
      <c r="G231" s="35">
        <f>VLOOKUP(A231, '1_문헌특성'!C:AQ, 28, 0)</f>
        <v>1</v>
      </c>
      <c r="H231" s="35">
        <f>VLOOKUP(A231, '1_문헌특성'!C:AQ, 29, 0)</f>
        <v>1</v>
      </c>
      <c r="I231" s="35" t="str">
        <f>VLOOKUP(A231, '1_문헌특성'!C:AQ, 30, 0)</f>
        <v>3DCaLT</v>
      </c>
      <c r="J231" s="35" t="str">
        <f>VLOOKUP(A231, '1_문헌특성'!C:AQ, 33, 0)</f>
        <v>일반재활치료(Treadmill only)</v>
      </c>
      <c r="M231" s="17" t="s">
        <v>420</v>
      </c>
      <c r="N231" s="17" t="s">
        <v>210</v>
      </c>
      <c r="P231" s="16" t="str">
        <f>VLOOKUP(A231,'1_문헌특성'!C:AQ,40,0)</f>
        <v>추적관찰 8주</v>
      </c>
      <c r="Q231" s="17" t="s">
        <v>425</v>
      </c>
      <c r="R231" s="17">
        <v>11</v>
      </c>
      <c r="S231" s="17">
        <v>0.8</v>
      </c>
      <c r="T231" s="17">
        <v>0.24</v>
      </c>
      <c r="U231" s="17">
        <v>10</v>
      </c>
      <c r="V231" s="17">
        <v>0.72</v>
      </c>
      <c r="W231" s="17">
        <v>0.28000000000000003</v>
      </c>
      <c r="X231" s="12">
        <v>0.1</v>
      </c>
      <c r="Y231" s="12">
        <v>0.15</v>
      </c>
      <c r="Z231" s="12">
        <v>0.04</v>
      </c>
      <c r="AA231" s="12">
        <v>0.11</v>
      </c>
    </row>
    <row r="232" spans="1:28" x14ac:dyDescent="0.3">
      <c r="A232" s="61">
        <v>3553</v>
      </c>
      <c r="B232" s="34" t="str">
        <f>VLOOKUP(A232,'1_문헌특성'!C:AQ,2,0)</f>
        <v>Wu (2017)</v>
      </c>
      <c r="C232" s="34" t="str">
        <f>VLOOKUP(A232,'1_문헌특성'!C:AQ,3,0)</f>
        <v>RCT</v>
      </c>
      <c r="D232" s="35" t="str">
        <f>VLOOKUP(A232, '1_문헌특성'!C:AQ, 8, 0)</f>
        <v>1.뇌성마비</v>
      </c>
      <c r="E232" s="34">
        <f>VLOOKUP(A232, '1_문헌특성'!C:AQ, 9, 0)</f>
        <v>0</v>
      </c>
      <c r="F232" s="35" t="str">
        <f>VLOOKUP(A232, '1_문헌특성'!C:AQ, 27, 0)</f>
        <v>로봇</v>
      </c>
      <c r="G232" s="35">
        <f>VLOOKUP(A232, '1_문헌특성'!C:AQ, 28, 0)</f>
        <v>1</v>
      </c>
      <c r="H232" s="35">
        <f>VLOOKUP(A232, '1_문헌특성'!C:AQ, 29, 0)</f>
        <v>1</v>
      </c>
      <c r="I232" s="35" t="str">
        <f>VLOOKUP(A232, '1_문헌특성'!C:AQ, 30, 0)</f>
        <v>3DCaLT</v>
      </c>
      <c r="J232" s="35" t="str">
        <f>VLOOKUP(A232, '1_문헌특성'!C:AQ, 33, 0)</f>
        <v>일반재활치료(Treadmill only)</v>
      </c>
      <c r="M232" s="17" t="s">
        <v>420</v>
      </c>
      <c r="N232" s="17" t="s">
        <v>210</v>
      </c>
      <c r="P232" s="16" t="str">
        <f>VLOOKUP(A232,'1_문헌특성'!C:AQ,40,0)</f>
        <v>추적관찰 8주</v>
      </c>
      <c r="Q232" s="17" t="s">
        <v>419</v>
      </c>
      <c r="R232" s="17">
        <v>11</v>
      </c>
      <c r="S232" s="17">
        <v>0.79</v>
      </c>
      <c r="T232" s="17">
        <v>0.19</v>
      </c>
      <c r="U232" s="17">
        <v>10</v>
      </c>
      <c r="V232" s="17">
        <v>0.72</v>
      </c>
      <c r="W232" s="17">
        <v>0.23</v>
      </c>
      <c r="X232" s="12">
        <v>0.09</v>
      </c>
      <c r="Y232" s="12">
        <v>0.09</v>
      </c>
      <c r="Z232" s="12">
        <v>0.04</v>
      </c>
      <c r="AA232" s="12">
        <v>0.11</v>
      </c>
    </row>
    <row r="233" spans="1:28" x14ac:dyDescent="0.3">
      <c r="A233" s="61">
        <v>3553</v>
      </c>
      <c r="B233" s="34" t="str">
        <f>VLOOKUP(A233,'1_문헌특성'!C:AQ,2,0)</f>
        <v>Wu (2017)</v>
      </c>
      <c r="C233" s="34" t="str">
        <f>VLOOKUP(A233,'1_문헌특성'!C:AQ,3,0)</f>
        <v>RCT</v>
      </c>
      <c r="D233" s="35" t="str">
        <f>VLOOKUP(A233, '1_문헌특성'!C:AQ, 8, 0)</f>
        <v>1.뇌성마비</v>
      </c>
      <c r="E233" s="34">
        <f>VLOOKUP(A233, '1_문헌특성'!C:AQ, 9, 0)</f>
        <v>0</v>
      </c>
      <c r="F233" s="35" t="str">
        <f>VLOOKUP(A233, '1_문헌특성'!C:AQ, 27, 0)</f>
        <v>로봇</v>
      </c>
      <c r="G233" s="35">
        <f>VLOOKUP(A233, '1_문헌특성'!C:AQ, 28, 0)</f>
        <v>1</v>
      </c>
      <c r="H233" s="35">
        <f>VLOOKUP(A233, '1_문헌특성'!C:AQ, 29, 0)</f>
        <v>1</v>
      </c>
      <c r="I233" s="35" t="str">
        <f>VLOOKUP(A233, '1_문헌특성'!C:AQ, 30, 0)</f>
        <v>3DCaLT</v>
      </c>
      <c r="J233" s="35" t="str">
        <f>VLOOKUP(A233, '1_문헌특성'!C:AQ, 33, 0)</f>
        <v>일반재활치료(Treadmill only)</v>
      </c>
      <c r="M233" s="17" t="s">
        <v>427</v>
      </c>
      <c r="N233" s="17" t="s">
        <v>210</v>
      </c>
      <c r="P233" s="16" t="str">
        <f>VLOOKUP(A233,'1_문헌특성'!C:AQ,40,0)</f>
        <v>추적관찰 8주</v>
      </c>
      <c r="Q233" s="17" t="s">
        <v>425</v>
      </c>
      <c r="R233" s="17">
        <v>11</v>
      </c>
      <c r="S233" s="17">
        <v>1.18</v>
      </c>
      <c r="T233" s="17">
        <v>0.4</v>
      </c>
      <c r="U233" s="17">
        <v>10</v>
      </c>
      <c r="V233" s="17">
        <v>1.1000000000000001</v>
      </c>
      <c r="W233" s="17">
        <v>0.47</v>
      </c>
      <c r="X233" s="12">
        <v>0.04</v>
      </c>
      <c r="Y233" s="12">
        <v>0.22</v>
      </c>
      <c r="Z233" s="12" t="s">
        <v>428</v>
      </c>
      <c r="AA233" s="12">
        <v>0.16</v>
      </c>
    </row>
    <row r="234" spans="1:28" x14ac:dyDescent="0.3">
      <c r="A234" s="61">
        <v>3553</v>
      </c>
      <c r="B234" s="34" t="str">
        <f>VLOOKUP(A234,'1_문헌특성'!C:AQ,2,0)</f>
        <v>Wu (2017)</v>
      </c>
      <c r="C234" s="34" t="str">
        <f>VLOOKUP(A234,'1_문헌특성'!C:AQ,3,0)</f>
        <v>RCT</v>
      </c>
      <c r="D234" s="35" t="str">
        <f>VLOOKUP(A234, '1_문헌특성'!C:AQ, 8, 0)</f>
        <v>1.뇌성마비</v>
      </c>
      <c r="E234" s="34">
        <f>VLOOKUP(A234, '1_문헌특성'!C:AQ, 9, 0)</f>
        <v>0</v>
      </c>
      <c r="F234" s="35" t="str">
        <f>VLOOKUP(A234, '1_문헌특성'!C:AQ, 27, 0)</f>
        <v>로봇</v>
      </c>
      <c r="G234" s="35">
        <f>VLOOKUP(A234, '1_문헌특성'!C:AQ, 28, 0)</f>
        <v>1</v>
      </c>
      <c r="H234" s="35">
        <f>VLOOKUP(A234, '1_문헌특성'!C:AQ, 29, 0)</f>
        <v>1</v>
      </c>
      <c r="I234" s="35" t="str">
        <f>VLOOKUP(A234, '1_문헌특성'!C:AQ, 30, 0)</f>
        <v>3DCaLT</v>
      </c>
      <c r="J234" s="35" t="str">
        <f>VLOOKUP(A234, '1_문헌특성'!C:AQ, 33, 0)</f>
        <v>일반재활치료(Treadmill only)</v>
      </c>
      <c r="M234" s="17" t="s">
        <v>427</v>
      </c>
      <c r="N234" s="17" t="s">
        <v>210</v>
      </c>
      <c r="P234" s="16" t="str">
        <f>VLOOKUP(A234,'1_문헌특성'!C:AQ,40,0)</f>
        <v>추적관찰 8주</v>
      </c>
      <c r="Q234" s="17" t="s">
        <v>419</v>
      </c>
      <c r="R234" s="17">
        <v>11</v>
      </c>
      <c r="S234" s="17">
        <v>1.17</v>
      </c>
      <c r="T234" s="17">
        <v>0.31</v>
      </c>
      <c r="U234" s="17">
        <v>10</v>
      </c>
      <c r="V234" s="17">
        <v>1.1200000000000001</v>
      </c>
      <c r="W234" s="17">
        <v>0.43</v>
      </c>
      <c r="X234" s="12">
        <v>0.04</v>
      </c>
      <c r="Y234" s="12">
        <v>0.18</v>
      </c>
      <c r="Z234" s="12" t="s">
        <v>429</v>
      </c>
      <c r="AA234" s="12">
        <v>0.15</v>
      </c>
    </row>
    <row r="235" spans="1:28" x14ac:dyDescent="0.3">
      <c r="A235" s="61">
        <v>3553</v>
      </c>
      <c r="B235" s="34" t="str">
        <f>VLOOKUP(A235,'1_문헌특성'!C:AQ,2,0)</f>
        <v>Wu (2017)</v>
      </c>
      <c r="C235" s="34" t="str">
        <f>VLOOKUP(A235,'1_문헌특성'!C:AQ,3,0)</f>
        <v>RCT</v>
      </c>
      <c r="D235" s="35" t="str">
        <f>VLOOKUP(A235, '1_문헌특성'!C:AQ, 8, 0)</f>
        <v>1.뇌성마비</v>
      </c>
      <c r="E235" s="34">
        <f>VLOOKUP(A235, '1_문헌특성'!C:AQ, 9, 0)</f>
        <v>0</v>
      </c>
      <c r="F235" s="35" t="str">
        <f>VLOOKUP(A235, '1_문헌특성'!C:AQ, 27, 0)</f>
        <v>로봇</v>
      </c>
      <c r="G235" s="35">
        <f>VLOOKUP(A235, '1_문헌특성'!C:AQ, 28, 0)</f>
        <v>1</v>
      </c>
      <c r="H235" s="35">
        <f>VLOOKUP(A235, '1_문헌특성'!C:AQ, 29, 0)</f>
        <v>1</v>
      </c>
      <c r="I235" s="35" t="str">
        <f>VLOOKUP(A235, '1_문헌특성'!C:AQ, 30, 0)</f>
        <v>3DCaLT</v>
      </c>
      <c r="J235" s="35" t="str">
        <f>VLOOKUP(A235, '1_문헌특성'!C:AQ, 33, 0)</f>
        <v>일반재활치료(Treadmill only)</v>
      </c>
      <c r="M235" s="17" t="s">
        <v>421</v>
      </c>
      <c r="P235" s="16" t="str">
        <f>VLOOKUP(A235,'1_문헌특성'!C:AQ,40,0)</f>
        <v>추적관찰 8주</v>
      </c>
      <c r="Q235" s="17">
        <v>0</v>
      </c>
      <c r="R235" s="17">
        <v>11</v>
      </c>
      <c r="S235" s="17">
        <v>64</v>
      </c>
      <c r="T235" s="17">
        <v>8.3000000000000007</v>
      </c>
      <c r="U235" s="17">
        <v>10</v>
      </c>
      <c r="V235" s="17">
        <v>62.6</v>
      </c>
      <c r="W235" s="17">
        <v>10.7</v>
      </c>
    </row>
    <row r="236" spans="1:28" x14ac:dyDescent="0.3">
      <c r="A236" s="61">
        <v>3553</v>
      </c>
      <c r="B236" s="34" t="str">
        <f>VLOOKUP(A236,'1_문헌특성'!C:AQ,2,0)</f>
        <v>Wu (2017)</v>
      </c>
      <c r="C236" s="34" t="str">
        <f>VLOOKUP(A236,'1_문헌특성'!C:AQ,3,0)</f>
        <v>RCT</v>
      </c>
      <c r="D236" s="35" t="str">
        <f>VLOOKUP(A236, '1_문헌특성'!C:AQ, 8, 0)</f>
        <v>1.뇌성마비</v>
      </c>
      <c r="E236" s="34">
        <f>VLOOKUP(A236, '1_문헌특성'!C:AQ, 9, 0)</f>
        <v>0</v>
      </c>
      <c r="F236" s="35" t="str">
        <f>VLOOKUP(A236, '1_문헌특성'!C:AQ, 27, 0)</f>
        <v>로봇</v>
      </c>
      <c r="G236" s="35">
        <f>VLOOKUP(A236, '1_문헌특성'!C:AQ, 28, 0)</f>
        <v>1</v>
      </c>
      <c r="H236" s="35">
        <f>VLOOKUP(A236, '1_문헌특성'!C:AQ, 29, 0)</f>
        <v>1</v>
      </c>
      <c r="I236" s="35" t="str">
        <f>VLOOKUP(A236, '1_문헌특성'!C:AQ, 30, 0)</f>
        <v>3DCaLT</v>
      </c>
      <c r="J236" s="35" t="str">
        <f>VLOOKUP(A236, '1_문헌특성'!C:AQ, 33, 0)</f>
        <v>일반재활치료(Treadmill only)</v>
      </c>
      <c r="M236" s="17" t="s">
        <v>393</v>
      </c>
      <c r="P236" s="16" t="str">
        <f>VLOOKUP(A236,'1_문헌특성'!C:AQ,40,0)</f>
        <v>추적관찰 8주</v>
      </c>
      <c r="Q236" s="17">
        <v>0</v>
      </c>
      <c r="R236" s="17">
        <v>11</v>
      </c>
      <c r="S236" s="17">
        <v>25.7</v>
      </c>
      <c r="T236" s="17">
        <v>9.1999999999999993</v>
      </c>
      <c r="U236" s="17">
        <v>10</v>
      </c>
      <c r="V236" s="17">
        <v>23.3</v>
      </c>
      <c r="W236" s="17">
        <v>11.5</v>
      </c>
    </row>
    <row r="237" spans="1:28" x14ac:dyDescent="0.3">
      <c r="A237" s="61">
        <v>3553</v>
      </c>
      <c r="B237" s="34" t="str">
        <f>VLOOKUP(A237,'1_문헌특성'!C:AQ,2,0)</f>
        <v>Wu (2017)</v>
      </c>
      <c r="C237" s="34" t="str">
        <f>VLOOKUP(A237,'1_문헌특성'!C:AQ,3,0)</f>
        <v>RCT</v>
      </c>
      <c r="D237" s="35" t="str">
        <f>VLOOKUP(A237, '1_문헌특성'!C:AQ, 8, 0)</f>
        <v>1.뇌성마비</v>
      </c>
      <c r="E237" s="34">
        <f>VLOOKUP(A237, '1_문헌특성'!C:AQ, 9, 0)</f>
        <v>0</v>
      </c>
      <c r="F237" s="35" t="str">
        <f>VLOOKUP(A237, '1_문헌특성'!C:AQ, 27, 0)</f>
        <v>로봇</v>
      </c>
      <c r="G237" s="35">
        <f>VLOOKUP(A237, '1_문헌특성'!C:AQ, 28, 0)</f>
        <v>1</v>
      </c>
      <c r="H237" s="35">
        <f>VLOOKUP(A237, '1_문헌특성'!C:AQ, 29, 0)</f>
        <v>1</v>
      </c>
      <c r="I237" s="35" t="str">
        <f>VLOOKUP(A237, '1_문헌특성'!C:AQ, 30, 0)</f>
        <v>3DCaLT</v>
      </c>
      <c r="J237" s="35" t="str">
        <f>VLOOKUP(A237, '1_문헌특성'!C:AQ, 33, 0)</f>
        <v>일반재활치료(Treadmill only)</v>
      </c>
      <c r="M237" s="17" t="s">
        <v>394</v>
      </c>
      <c r="P237" s="16" t="str">
        <f>VLOOKUP(A237,'1_문헌특성'!C:AQ,40,0)</f>
        <v>추적관찰 8주</v>
      </c>
      <c r="Q237" s="17">
        <v>0</v>
      </c>
      <c r="R237" s="17">
        <v>11</v>
      </c>
      <c r="S237" s="17">
        <v>35.299999999999997</v>
      </c>
      <c r="T237" s="17">
        <v>19.399999999999999</v>
      </c>
      <c r="U237" s="17">
        <v>10</v>
      </c>
      <c r="V237" s="17">
        <v>32.200000000000003</v>
      </c>
      <c r="W237" s="17">
        <v>21.5</v>
      </c>
    </row>
    <row r="238" spans="1:28" x14ac:dyDescent="0.3">
      <c r="A238" s="61">
        <v>3553</v>
      </c>
      <c r="B238" s="34" t="str">
        <f>VLOOKUP(A238,'1_문헌특성'!C:AQ,2,0)</f>
        <v>Wu (2017)</v>
      </c>
      <c r="C238" s="34" t="str">
        <f>VLOOKUP(A238,'1_문헌특성'!C:AQ,3,0)</f>
        <v>RCT</v>
      </c>
      <c r="D238" s="35" t="str">
        <f>VLOOKUP(A238, '1_문헌특성'!C:AQ, 8, 0)</f>
        <v>1.뇌성마비</v>
      </c>
      <c r="E238" s="34">
        <f>VLOOKUP(A238, '1_문헌특성'!C:AQ, 9, 0)</f>
        <v>0</v>
      </c>
      <c r="F238" s="35" t="str">
        <f>VLOOKUP(A238, '1_문헌특성'!C:AQ, 27, 0)</f>
        <v>로봇</v>
      </c>
      <c r="G238" s="35">
        <f>VLOOKUP(A238, '1_문헌특성'!C:AQ, 28, 0)</f>
        <v>1</v>
      </c>
      <c r="H238" s="35">
        <f>VLOOKUP(A238, '1_문헌특성'!C:AQ, 29, 0)</f>
        <v>1</v>
      </c>
      <c r="I238" s="35" t="str">
        <f>VLOOKUP(A238, '1_문헌특성'!C:AQ, 30, 0)</f>
        <v>3DCaLT</v>
      </c>
      <c r="J238" s="35" t="str">
        <f>VLOOKUP(A238, '1_문헌특성'!C:AQ, 33, 0)</f>
        <v>일반재활치료(Treadmill only)</v>
      </c>
      <c r="M238" s="17" t="s">
        <v>422</v>
      </c>
      <c r="P238" s="16" t="str">
        <f>VLOOKUP(A238,'1_문헌특성'!C:AQ,40,0)</f>
        <v>추적관찰 8주</v>
      </c>
      <c r="Q238" s="17">
        <v>0</v>
      </c>
      <c r="R238" s="17">
        <v>11</v>
      </c>
      <c r="S238" s="17">
        <v>0.62</v>
      </c>
      <c r="T238" s="17">
        <v>0.46</v>
      </c>
      <c r="U238" s="17">
        <v>10</v>
      </c>
      <c r="V238" s="17">
        <v>0.65</v>
      </c>
      <c r="W238" s="17">
        <v>0.36</v>
      </c>
    </row>
    <row r="239" spans="1:28" x14ac:dyDescent="0.3">
      <c r="A239" s="61">
        <v>3553</v>
      </c>
      <c r="B239" s="34" t="str">
        <f>VLOOKUP(A239,'1_문헌특성'!C:AQ,2,0)</f>
        <v>Wu (2017)</v>
      </c>
      <c r="C239" s="34" t="str">
        <f>VLOOKUP(A239,'1_문헌특성'!C:AQ,3,0)</f>
        <v>RCT</v>
      </c>
      <c r="D239" s="35" t="str">
        <f>VLOOKUP(A239, '1_문헌특성'!C:AQ, 8, 0)</f>
        <v>1.뇌성마비</v>
      </c>
      <c r="E239" s="34">
        <f>VLOOKUP(A239, '1_문헌특성'!C:AQ, 9, 0)</f>
        <v>0</v>
      </c>
      <c r="F239" s="35" t="str">
        <f>VLOOKUP(A239, '1_문헌특성'!C:AQ, 27, 0)</f>
        <v>로봇</v>
      </c>
      <c r="G239" s="35">
        <f>VLOOKUP(A239, '1_문헌특성'!C:AQ, 28, 0)</f>
        <v>1</v>
      </c>
      <c r="H239" s="35">
        <f>VLOOKUP(A239, '1_문헌특성'!C:AQ, 29, 0)</f>
        <v>1</v>
      </c>
      <c r="I239" s="35" t="str">
        <f>VLOOKUP(A239, '1_문헌특성'!C:AQ, 30, 0)</f>
        <v>3DCaLT</v>
      </c>
      <c r="J239" s="35" t="str">
        <f>VLOOKUP(A239, '1_문헌특성'!C:AQ, 33, 0)</f>
        <v>일반재활치료(Treadmill only)</v>
      </c>
      <c r="M239" s="17" t="s">
        <v>423</v>
      </c>
      <c r="P239" s="16" t="str">
        <f>VLOOKUP(A239,'1_문헌특성'!C:AQ,40,0)</f>
        <v>추적관찰 8주</v>
      </c>
      <c r="Q239" s="17">
        <v>0</v>
      </c>
      <c r="R239" s="17">
        <v>11</v>
      </c>
      <c r="S239" s="17">
        <v>10</v>
      </c>
      <c r="T239" s="17">
        <v>14.6</v>
      </c>
      <c r="U239" s="17">
        <v>10</v>
      </c>
      <c r="V239" s="17">
        <v>23</v>
      </c>
      <c r="W239" s="17">
        <v>23.6</v>
      </c>
    </row>
    <row r="240" spans="1:28" x14ac:dyDescent="0.3">
      <c r="A240" s="61">
        <v>3553</v>
      </c>
      <c r="B240" s="34" t="str">
        <f>VLOOKUP(A240,'1_문헌특성'!C:AQ,2,0)</f>
        <v>Wu (2017)</v>
      </c>
      <c r="C240" s="34" t="str">
        <f>VLOOKUP(A240,'1_문헌특성'!C:AQ,3,0)</f>
        <v>RCT</v>
      </c>
      <c r="D240" s="35" t="str">
        <f>VLOOKUP(A240, '1_문헌특성'!C:AQ, 8, 0)</f>
        <v>1.뇌성마비</v>
      </c>
      <c r="E240" s="34">
        <f>VLOOKUP(A240, '1_문헌특성'!C:AQ, 9, 0)</f>
        <v>0</v>
      </c>
      <c r="F240" s="35" t="str">
        <f>VLOOKUP(A240, '1_문헌특성'!C:AQ, 27, 0)</f>
        <v>로봇</v>
      </c>
      <c r="G240" s="35">
        <f>VLOOKUP(A240, '1_문헌특성'!C:AQ, 28, 0)</f>
        <v>1</v>
      </c>
      <c r="H240" s="35">
        <f>VLOOKUP(A240, '1_문헌특성'!C:AQ, 29, 0)</f>
        <v>1</v>
      </c>
      <c r="I240" s="35" t="str">
        <f>VLOOKUP(A240, '1_문헌특성'!C:AQ, 30, 0)</f>
        <v>3DCaLT</v>
      </c>
      <c r="J240" s="35" t="str">
        <f>VLOOKUP(A240, '1_문헌특성'!C:AQ, 33, 0)</f>
        <v>일반재활치료(Treadmill only)</v>
      </c>
      <c r="M240" s="17" t="s">
        <v>424</v>
      </c>
      <c r="P240" s="16" t="str">
        <f>VLOOKUP(A240,'1_문헌특성'!C:AQ,40,0)</f>
        <v>추적관찰 8주</v>
      </c>
      <c r="Q240" s="17">
        <v>0</v>
      </c>
      <c r="R240" s="17">
        <v>11</v>
      </c>
      <c r="S240" s="17">
        <v>12.9</v>
      </c>
      <c r="T240" s="17">
        <v>16.2</v>
      </c>
      <c r="U240" s="17">
        <v>10</v>
      </c>
      <c r="V240" s="17">
        <v>17.2</v>
      </c>
      <c r="W240" s="17">
        <v>17.600000000000001</v>
      </c>
    </row>
    <row r="241" spans="1:23" x14ac:dyDescent="0.3">
      <c r="A241" s="61">
        <v>3553</v>
      </c>
      <c r="B241" s="34" t="str">
        <f>VLOOKUP(A241,'1_문헌특성'!C:AQ,2,0)</f>
        <v>Wu (2017)</v>
      </c>
      <c r="C241" s="34" t="str">
        <f>VLOOKUP(A241,'1_문헌특성'!C:AQ,3,0)</f>
        <v>RCT</v>
      </c>
      <c r="D241" s="35" t="str">
        <f>VLOOKUP(A241, '1_문헌특성'!C:AQ, 8, 0)</f>
        <v>1.뇌성마비</v>
      </c>
      <c r="E241" s="34">
        <f>VLOOKUP(A241, '1_문헌특성'!C:AQ, 9, 0)</f>
        <v>0</v>
      </c>
      <c r="F241" s="35" t="str">
        <f>VLOOKUP(A241, '1_문헌특성'!C:AQ, 27, 0)</f>
        <v>로봇</v>
      </c>
      <c r="G241" s="35">
        <f>VLOOKUP(A241, '1_문헌특성'!C:AQ, 28, 0)</f>
        <v>1</v>
      </c>
      <c r="H241" s="35">
        <f>VLOOKUP(A241, '1_문헌특성'!C:AQ, 29, 0)</f>
        <v>1</v>
      </c>
      <c r="I241" s="35" t="str">
        <f>VLOOKUP(A241, '1_문헌특성'!C:AQ, 30, 0)</f>
        <v>3DCaLT</v>
      </c>
      <c r="J241" s="35" t="str">
        <f>VLOOKUP(A241, '1_문헌특성'!C:AQ, 33, 0)</f>
        <v>일반재활치료(Treadmill only)</v>
      </c>
      <c r="M241" s="17" t="s">
        <v>421</v>
      </c>
      <c r="P241" s="16" t="str">
        <f>VLOOKUP(A241,'1_문헌특성'!C:AQ,40,0)</f>
        <v>추적관찰 8주</v>
      </c>
      <c r="Q241" s="17" t="s">
        <v>425</v>
      </c>
      <c r="R241" s="17">
        <v>11</v>
      </c>
      <c r="S241" s="17">
        <v>64.7</v>
      </c>
      <c r="T241" s="17">
        <v>9.1999999999999993</v>
      </c>
      <c r="U241" s="17">
        <v>10</v>
      </c>
      <c r="V241" s="17">
        <v>64.5</v>
      </c>
      <c r="W241" s="17">
        <v>11.1</v>
      </c>
    </row>
    <row r="242" spans="1:23" x14ac:dyDescent="0.3">
      <c r="A242" s="61">
        <v>3553</v>
      </c>
      <c r="B242" s="34" t="str">
        <f>VLOOKUP(A242,'1_문헌특성'!C:AQ,2,0)</f>
        <v>Wu (2017)</v>
      </c>
      <c r="C242" s="34" t="str">
        <f>VLOOKUP(A242,'1_문헌특성'!C:AQ,3,0)</f>
        <v>RCT</v>
      </c>
      <c r="D242" s="35" t="str">
        <f>VLOOKUP(A242, '1_문헌특성'!C:AQ, 8, 0)</f>
        <v>1.뇌성마비</v>
      </c>
      <c r="E242" s="34">
        <f>VLOOKUP(A242, '1_문헌특성'!C:AQ, 9, 0)</f>
        <v>0</v>
      </c>
      <c r="F242" s="35" t="str">
        <f>VLOOKUP(A242, '1_문헌특성'!C:AQ, 27, 0)</f>
        <v>로봇</v>
      </c>
      <c r="G242" s="35">
        <f>VLOOKUP(A242, '1_문헌특성'!C:AQ, 28, 0)</f>
        <v>1</v>
      </c>
      <c r="H242" s="35">
        <f>VLOOKUP(A242, '1_문헌특성'!C:AQ, 29, 0)</f>
        <v>1</v>
      </c>
      <c r="I242" s="35" t="str">
        <f>VLOOKUP(A242, '1_문헌특성'!C:AQ, 30, 0)</f>
        <v>3DCaLT</v>
      </c>
      <c r="J242" s="35" t="str">
        <f>VLOOKUP(A242, '1_문헌특성'!C:AQ, 33, 0)</f>
        <v>일반재활치료(Treadmill only)</v>
      </c>
      <c r="M242" s="17" t="s">
        <v>393</v>
      </c>
      <c r="P242" s="16" t="str">
        <f>VLOOKUP(A242,'1_문헌특성'!C:AQ,40,0)</f>
        <v>추적관찰 8주</v>
      </c>
      <c r="Q242" s="17" t="s">
        <v>425</v>
      </c>
      <c r="R242" s="17">
        <v>11</v>
      </c>
      <c r="S242" s="17">
        <v>26.2</v>
      </c>
      <c r="T242" s="17">
        <v>10.9</v>
      </c>
      <c r="U242" s="17">
        <v>10</v>
      </c>
      <c r="V242" s="17">
        <v>27.4</v>
      </c>
      <c r="W242" s="17">
        <v>10</v>
      </c>
    </row>
    <row r="243" spans="1:23" x14ac:dyDescent="0.3">
      <c r="A243" s="61">
        <v>3553</v>
      </c>
      <c r="B243" s="34" t="str">
        <f>VLOOKUP(A243,'1_문헌특성'!C:AQ,2,0)</f>
        <v>Wu (2017)</v>
      </c>
      <c r="C243" s="34" t="str">
        <f>VLOOKUP(A243,'1_문헌특성'!C:AQ,3,0)</f>
        <v>RCT</v>
      </c>
      <c r="D243" s="35" t="str">
        <f>VLOOKUP(A243, '1_문헌특성'!C:AQ, 8, 0)</f>
        <v>1.뇌성마비</v>
      </c>
      <c r="E243" s="34">
        <f>VLOOKUP(A243, '1_문헌특성'!C:AQ, 9, 0)</f>
        <v>0</v>
      </c>
      <c r="F243" s="35" t="str">
        <f>VLOOKUP(A243, '1_문헌특성'!C:AQ, 27, 0)</f>
        <v>로봇</v>
      </c>
      <c r="G243" s="35">
        <f>VLOOKUP(A243, '1_문헌특성'!C:AQ, 28, 0)</f>
        <v>1</v>
      </c>
      <c r="H243" s="35">
        <f>VLOOKUP(A243, '1_문헌특성'!C:AQ, 29, 0)</f>
        <v>1</v>
      </c>
      <c r="I243" s="35" t="str">
        <f>VLOOKUP(A243, '1_문헌특성'!C:AQ, 30, 0)</f>
        <v>3DCaLT</v>
      </c>
      <c r="J243" s="35" t="str">
        <f>VLOOKUP(A243, '1_문헌특성'!C:AQ, 33, 0)</f>
        <v>일반재활치료(Treadmill only)</v>
      </c>
      <c r="M243" s="17" t="s">
        <v>394</v>
      </c>
      <c r="P243" s="16" t="str">
        <f>VLOOKUP(A243,'1_문헌특성'!C:AQ,40,0)</f>
        <v>추적관찰 8주</v>
      </c>
      <c r="Q243" s="17" t="s">
        <v>425</v>
      </c>
      <c r="R243" s="17">
        <v>11</v>
      </c>
      <c r="S243" s="17">
        <v>36.5</v>
      </c>
      <c r="T243" s="17">
        <v>20</v>
      </c>
      <c r="U243" s="17">
        <v>10</v>
      </c>
      <c r="V243" s="17">
        <v>33.6</v>
      </c>
      <c r="W243" s="17">
        <v>22.7</v>
      </c>
    </row>
    <row r="244" spans="1:23" x14ac:dyDescent="0.3">
      <c r="A244" s="61">
        <v>3553</v>
      </c>
      <c r="B244" s="34" t="str">
        <f>VLOOKUP(A244,'1_문헌특성'!C:AQ,2,0)</f>
        <v>Wu (2017)</v>
      </c>
      <c r="C244" s="34" t="str">
        <f>VLOOKUP(A244,'1_문헌특성'!C:AQ,3,0)</f>
        <v>RCT</v>
      </c>
      <c r="D244" s="35" t="str">
        <f>VLOOKUP(A244, '1_문헌특성'!C:AQ, 8, 0)</f>
        <v>1.뇌성마비</v>
      </c>
      <c r="E244" s="34">
        <f>VLOOKUP(A244, '1_문헌특성'!C:AQ, 9, 0)</f>
        <v>0</v>
      </c>
      <c r="F244" s="35" t="str">
        <f>VLOOKUP(A244, '1_문헌특성'!C:AQ, 27, 0)</f>
        <v>로봇</v>
      </c>
      <c r="G244" s="35">
        <f>VLOOKUP(A244, '1_문헌특성'!C:AQ, 28, 0)</f>
        <v>1</v>
      </c>
      <c r="H244" s="35">
        <f>VLOOKUP(A244, '1_문헌특성'!C:AQ, 29, 0)</f>
        <v>1</v>
      </c>
      <c r="I244" s="35" t="str">
        <f>VLOOKUP(A244, '1_문헌특성'!C:AQ, 30, 0)</f>
        <v>3DCaLT</v>
      </c>
      <c r="J244" s="35" t="str">
        <f>VLOOKUP(A244, '1_문헌특성'!C:AQ, 33, 0)</f>
        <v>일반재활치료(Treadmill only)</v>
      </c>
      <c r="M244" s="17" t="s">
        <v>422</v>
      </c>
      <c r="P244" s="16" t="str">
        <f>VLOOKUP(A244,'1_문헌특성'!C:AQ,40,0)</f>
        <v>추적관찰 8주</v>
      </c>
      <c r="Q244" s="17" t="s">
        <v>425</v>
      </c>
      <c r="R244" s="17">
        <v>11</v>
      </c>
      <c r="S244" s="17">
        <v>0.67</v>
      </c>
      <c r="T244" s="17">
        <v>0.6</v>
      </c>
      <c r="U244" s="17">
        <v>10</v>
      </c>
      <c r="V244" s="17">
        <v>0.48</v>
      </c>
      <c r="W244" s="17">
        <v>0.47</v>
      </c>
    </row>
    <row r="245" spans="1:23" x14ac:dyDescent="0.3">
      <c r="A245" s="61">
        <v>3553</v>
      </c>
      <c r="B245" s="34" t="str">
        <f>VLOOKUP(A245,'1_문헌특성'!C:AQ,2,0)</f>
        <v>Wu (2017)</v>
      </c>
      <c r="C245" s="34" t="str">
        <f>VLOOKUP(A245,'1_문헌특성'!C:AQ,3,0)</f>
        <v>RCT</v>
      </c>
      <c r="D245" s="35" t="str">
        <f>VLOOKUP(A245, '1_문헌특성'!C:AQ, 8, 0)</f>
        <v>1.뇌성마비</v>
      </c>
      <c r="E245" s="34">
        <f>VLOOKUP(A245, '1_문헌특성'!C:AQ, 9, 0)</f>
        <v>0</v>
      </c>
      <c r="F245" s="35" t="str">
        <f>VLOOKUP(A245, '1_문헌특성'!C:AQ, 27, 0)</f>
        <v>로봇</v>
      </c>
      <c r="G245" s="35">
        <f>VLOOKUP(A245, '1_문헌특성'!C:AQ, 28, 0)</f>
        <v>1</v>
      </c>
      <c r="H245" s="35">
        <f>VLOOKUP(A245, '1_문헌특성'!C:AQ, 29, 0)</f>
        <v>1</v>
      </c>
      <c r="I245" s="35" t="str">
        <f>VLOOKUP(A245, '1_문헌특성'!C:AQ, 30, 0)</f>
        <v>3DCaLT</v>
      </c>
      <c r="J245" s="35" t="str">
        <f>VLOOKUP(A245, '1_문헌특성'!C:AQ, 33, 0)</f>
        <v>일반재활치료(Treadmill only)</v>
      </c>
      <c r="M245" s="17" t="s">
        <v>423</v>
      </c>
      <c r="P245" s="16" t="str">
        <f>VLOOKUP(A245,'1_문헌특성'!C:AQ,40,0)</f>
        <v>추적관찰 8주</v>
      </c>
      <c r="Q245" s="17" t="s">
        <v>425</v>
      </c>
      <c r="R245" s="17">
        <v>11</v>
      </c>
      <c r="S245" s="17" t="s">
        <v>426</v>
      </c>
      <c r="T245" s="17">
        <v>24.8</v>
      </c>
      <c r="U245" s="17">
        <v>10</v>
      </c>
      <c r="V245" s="17">
        <v>19.5</v>
      </c>
      <c r="W245" s="17">
        <v>12.1</v>
      </c>
    </row>
    <row r="246" spans="1:23" x14ac:dyDescent="0.3">
      <c r="A246" s="61">
        <v>3553</v>
      </c>
      <c r="B246" s="34" t="str">
        <f>VLOOKUP(A246,'1_문헌특성'!C:AQ,2,0)</f>
        <v>Wu (2017)</v>
      </c>
      <c r="C246" s="34" t="str">
        <f>VLOOKUP(A246,'1_문헌특성'!C:AQ,3,0)</f>
        <v>RCT</v>
      </c>
      <c r="D246" s="35" t="str">
        <f>VLOOKUP(A246, '1_문헌특성'!C:AQ, 8, 0)</f>
        <v>1.뇌성마비</v>
      </c>
      <c r="E246" s="34">
        <f>VLOOKUP(A246, '1_문헌특성'!C:AQ, 9, 0)</f>
        <v>0</v>
      </c>
      <c r="F246" s="35" t="str">
        <f>VLOOKUP(A246, '1_문헌특성'!C:AQ, 27, 0)</f>
        <v>로봇</v>
      </c>
      <c r="G246" s="35">
        <f>VLOOKUP(A246, '1_문헌특성'!C:AQ, 28, 0)</f>
        <v>1</v>
      </c>
      <c r="H246" s="35">
        <f>VLOOKUP(A246, '1_문헌특성'!C:AQ, 29, 0)</f>
        <v>1</v>
      </c>
      <c r="I246" s="35" t="str">
        <f>VLOOKUP(A246, '1_문헌특성'!C:AQ, 30, 0)</f>
        <v>3DCaLT</v>
      </c>
      <c r="J246" s="35" t="str">
        <f>VLOOKUP(A246, '1_문헌특성'!C:AQ, 33, 0)</f>
        <v>일반재활치료(Treadmill only)</v>
      </c>
      <c r="M246" s="17" t="s">
        <v>424</v>
      </c>
      <c r="P246" s="16" t="str">
        <f>VLOOKUP(A246,'1_문헌특성'!C:AQ,40,0)</f>
        <v>추적관찰 8주</v>
      </c>
      <c r="Q246" s="17" t="s">
        <v>425</v>
      </c>
      <c r="R246" s="17">
        <v>11</v>
      </c>
      <c r="S246" s="17">
        <v>19.399999999999999</v>
      </c>
      <c r="T246" s="17">
        <v>12.9</v>
      </c>
      <c r="U246" s="17">
        <v>10</v>
      </c>
      <c r="V246" s="17">
        <v>18.2</v>
      </c>
      <c r="W246" s="17">
        <v>19.399999999999999</v>
      </c>
    </row>
    <row r="247" spans="1:23" x14ac:dyDescent="0.3">
      <c r="A247" s="61">
        <v>3553</v>
      </c>
      <c r="B247" s="34" t="str">
        <f>VLOOKUP(A247,'1_문헌특성'!C:AQ,2,0)</f>
        <v>Wu (2017)</v>
      </c>
      <c r="C247" s="34" t="str">
        <f>VLOOKUP(A247,'1_문헌특성'!C:AQ,3,0)</f>
        <v>RCT</v>
      </c>
      <c r="D247" s="35" t="str">
        <f>VLOOKUP(A247, '1_문헌특성'!C:AQ, 8, 0)</f>
        <v>1.뇌성마비</v>
      </c>
      <c r="E247" s="34">
        <f>VLOOKUP(A247, '1_문헌특성'!C:AQ, 9, 0)</f>
        <v>0</v>
      </c>
      <c r="F247" s="35" t="str">
        <f>VLOOKUP(A247, '1_문헌특성'!C:AQ, 27, 0)</f>
        <v>로봇</v>
      </c>
      <c r="G247" s="35">
        <f>VLOOKUP(A247, '1_문헌특성'!C:AQ, 28, 0)</f>
        <v>1</v>
      </c>
      <c r="H247" s="35">
        <f>VLOOKUP(A247, '1_문헌특성'!C:AQ, 29, 0)</f>
        <v>1</v>
      </c>
      <c r="I247" s="35" t="str">
        <f>VLOOKUP(A247, '1_문헌특성'!C:AQ, 30, 0)</f>
        <v>3DCaLT</v>
      </c>
      <c r="J247" s="35" t="str">
        <f>VLOOKUP(A247, '1_문헌특성'!C:AQ, 33, 0)</f>
        <v>일반재활치료(Treadmill only)</v>
      </c>
      <c r="M247" s="17" t="s">
        <v>421</v>
      </c>
      <c r="P247" s="16" t="str">
        <f>VLOOKUP(A247,'1_문헌특성'!C:AQ,40,0)</f>
        <v>추적관찰 8주</v>
      </c>
      <c r="Q247" s="17" t="s">
        <v>419</v>
      </c>
      <c r="R247" s="17">
        <v>11</v>
      </c>
      <c r="S247" s="17">
        <v>64.7</v>
      </c>
      <c r="T247" s="17">
        <v>9.4</v>
      </c>
      <c r="U247" s="17">
        <v>10</v>
      </c>
      <c r="V247" s="17">
        <v>63.8</v>
      </c>
      <c r="W247" s="17">
        <v>10.5</v>
      </c>
    </row>
    <row r="248" spans="1:23" x14ac:dyDescent="0.3">
      <c r="A248" s="61">
        <v>3553</v>
      </c>
      <c r="B248" s="34" t="str">
        <f>VLOOKUP(A248,'1_문헌특성'!C:AQ,2,0)</f>
        <v>Wu (2017)</v>
      </c>
      <c r="C248" s="34" t="str">
        <f>VLOOKUP(A248,'1_문헌특성'!C:AQ,3,0)</f>
        <v>RCT</v>
      </c>
      <c r="D248" s="35" t="str">
        <f>VLOOKUP(A248, '1_문헌특성'!C:AQ, 8, 0)</f>
        <v>1.뇌성마비</v>
      </c>
      <c r="E248" s="34">
        <f>VLOOKUP(A248, '1_문헌특성'!C:AQ, 9, 0)</f>
        <v>0</v>
      </c>
      <c r="F248" s="35" t="str">
        <f>VLOOKUP(A248, '1_문헌특성'!C:AQ, 27, 0)</f>
        <v>로봇</v>
      </c>
      <c r="G248" s="35">
        <f>VLOOKUP(A248, '1_문헌특성'!C:AQ, 28, 0)</f>
        <v>1</v>
      </c>
      <c r="H248" s="35">
        <f>VLOOKUP(A248, '1_문헌특성'!C:AQ, 29, 0)</f>
        <v>1</v>
      </c>
      <c r="I248" s="35" t="str">
        <f>VLOOKUP(A248, '1_문헌특성'!C:AQ, 30, 0)</f>
        <v>3DCaLT</v>
      </c>
      <c r="J248" s="35" t="str">
        <f>VLOOKUP(A248, '1_문헌특성'!C:AQ, 33, 0)</f>
        <v>일반재활치료(Treadmill only)</v>
      </c>
      <c r="M248" s="17" t="s">
        <v>393</v>
      </c>
      <c r="P248" s="16" t="str">
        <f>VLOOKUP(A248,'1_문헌특성'!C:AQ,40,0)</f>
        <v>추적관찰 8주</v>
      </c>
      <c r="Q248" s="17" t="s">
        <v>419</v>
      </c>
      <c r="R248" s="17">
        <v>11</v>
      </c>
      <c r="S248" s="17">
        <v>25.4</v>
      </c>
      <c r="T248" s="17">
        <v>11.3</v>
      </c>
      <c r="U248" s="17">
        <v>10</v>
      </c>
      <c r="V248" s="17">
        <v>27.6</v>
      </c>
      <c r="W248" s="17">
        <v>9.8000000000000007</v>
      </c>
    </row>
    <row r="249" spans="1:23" x14ac:dyDescent="0.3">
      <c r="A249" s="61">
        <v>3553</v>
      </c>
      <c r="B249" s="34" t="str">
        <f>VLOOKUP(A249,'1_문헌특성'!C:AQ,2,0)</f>
        <v>Wu (2017)</v>
      </c>
      <c r="C249" s="34" t="str">
        <f>VLOOKUP(A249,'1_문헌특성'!C:AQ,3,0)</f>
        <v>RCT</v>
      </c>
      <c r="D249" s="35" t="str">
        <f>VLOOKUP(A249, '1_문헌특성'!C:AQ, 8, 0)</f>
        <v>1.뇌성마비</v>
      </c>
      <c r="E249" s="34">
        <f>VLOOKUP(A249, '1_문헌특성'!C:AQ, 9, 0)</f>
        <v>0</v>
      </c>
      <c r="F249" s="35" t="str">
        <f>VLOOKUP(A249, '1_문헌특성'!C:AQ, 27, 0)</f>
        <v>로봇</v>
      </c>
      <c r="G249" s="35">
        <f>VLOOKUP(A249, '1_문헌특성'!C:AQ, 28, 0)</f>
        <v>1</v>
      </c>
      <c r="H249" s="35">
        <f>VLOOKUP(A249, '1_문헌특성'!C:AQ, 29, 0)</f>
        <v>1</v>
      </c>
      <c r="I249" s="35" t="str">
        <f>VLOOKUP(A249, '1_문헌특성'!C:AQ, 30, 0)</f>
        <v>3DCaLT</v>
      </c>
      <c r="J249" s="35" t="str">
        <f>VLOOKUP(A249, '1_문헌특성'!C:AQ, 33, 0)</f>
        <v>일반재활치료(Treadmill only)</v>
      </c>
      <c r="M249" s="17" t="s">
        <v>394</v>
      </c>
      <c r="P249" s="16" t="str">
        <f>VLOOKUP(A249,'1_문헌특성'!C:AQ,40,0)</f>
        <v>추적관찰 8주</v>
      </c>
      <c r="Q249" s="17" t="s">
        <v>419</v>
      </c>
      <c r="R249" s="17">
        <v>11</v>
      </c>
      <c r="S249" s="17">
        <v>37.6</v>
      </c>
      <c r="T249" s="17">
        <v>20.5</v>
      </c>
      <c r="U249" s="17">
        <v>10</v>
      </c>
      <c r="V249" s="17">
        <v>33.4</v>
      </c>
      <c r="W249" s="17">
        <v>22.9</v>
      </c>
    </row>
    <row r="250" spans="1:23" x14ac:dyDescent="0.3">
      <c r="A250" s="61">
        <v>3553</v>
      </c>
      <c r="B250" s="34" t="str">
        <f>VLOOKUP(A250,'1_문헌특성'!C:AQ,2,0)</f>
        <v>Wu (2017)</v>
      </c>
      <c r="C250" s="34" t="str">
        <f>VLOOKUP(A250,'1_문헌특성'!C:AQ,3,0)</f>
        <v>RCT</v>
      </c>
      <c r="D250" s="35" t="str">
        <f>VLOOKUP(A250, '1_문헌특성'!C:AQ, 8, 0)</f>
        <v>1.뇌성마비</v>
      </c>
      <c r="E250" s="34">
        <f>VLOOKUP(A250, '1_문헌특성'!C:AQ, 9, 0)</f>
        <v>0</v>
      </c>
      <c r="F250" s="35" t="str">
        <f>VLOOKUP(A250, '1_문헌특성'!C:AQ, 27, 0)</f>
        <v>로봇</v>
      </c>
      <c r="G250" s="35">
        <f>VLOOKUP(A250, '1_문헌특성'!C:AQ, 28, 0)</f>
        <v>1</v>
      </c>
      <c r="H250" s="35">
        <f>VLOOKUP(A250, '1_문헌특성'!C:AQ, 29, 0)</f>
        <v>1</v>
      </c>
      <c r="I250" s="35" t="str">
        <f>VLOOKUP(A250, '1_문헌특성'!C:AQ, 30, 0)</f>
        <v>3DCaLT</v>
      </c>
      <c r="J250" s="35" t="str">
        <f>VLOOKUP(A250, '1_문헌특성'!C:AQ, 33, 0)</f>
        <v>일반재활치료(Treadmill only)</v>
      </c>
      <c r="M250" s="17" t="s">
        <v>422</v>
      </c>
      <c r="P250" s="16" t="str">
        <f>VLOOKUP(A250,'1_문헌특성'!C:AQ,40,0)</f>
        <v>추적관찰 8주</v>
      </c>
      <c r="Q250" s="17" t="s">
        <v>419</v>
      </c>
      <c r="R250" s="17">
        <v>11</v>
      </c>
      <c r="S250" s="17">
        <v>0.41</v>
      </c>
      <c r="T250" s="17">
        <v>0.38</v>
      </c>
      <c r="U250" s="17">
        <v>10</v>
      </c>
      <c r="V250" s="17">
        <v>0.57999999999999996</v>
      </c>
      <c r="W250" s="17">
        <v>0.44</v>
      </c>
    </row>
    <row r="251" spans="1:23" x14ac:dyDescent="0.3">
      <c r="A251" s="61">
        <v>3553</v>
      </c>
      <c r="B251" s="34" t="str">
        <f>VLOOKUP(A251,'1_문헌특성'!C:AQ,2,0)</f>
        <v>Wu (2017)</v>
      </c>
      <c r="C251" s="34" t="str">
        <f>VLOOKUP(A251,'1_문헌특성'!C:AQ,3,0)</f>
        <v>RCT</v>
      </c>
      <c r="D251" s="35" t="str">
        <f>VLOOKUP(A251, '1_문헌특성'!C:AQ, 8, 0)</f>
        <v>1.뇌성마비</v>
      </c>
      <c r="E251" s="34">
        <f>VLOOKUP(A251, '1_문헌특성'!C:AQ, 9, 0)</f>
        <v>0</v>
      </c>
      <c r="F251" s="35" t="str">
        <f>VLOOKUP(A251, '1_문헌특성'!C:AQ, 27, 0)</f>
        <v>로봇</v>
      </c>
      <c r="G251" s="35">
        <f>VLOOKUP(A251, '1_문헌특성'!C:AQ, 28, 0)</f>
        <v>1</v>
      </c>
      <c r="H251" s="35">
        <f>VLOOKUP(A251, '1_문헌특성'!C:AQ, 29, 0)</f>
        <v>1</v>
      </c>
      <c r="I251" s="35" t="str">
        <f>VLOOKUP(A251, '1_문헌특성'!C:AQ, 30, 0)</f>
        <v>3DCaLT</v>
      </c>
      <c r="J251" s="35" t="str">
        <f>VLOOKUP(A251, '1_문헌특성'!C:AQ, 33, 0)</f>
        <v>일반재활치료(Treadmill only)</v>
      </c>
      <c r="M251" s="17" t="s">
        <v>423</v>
      </c>
      <c r="P251" s="16" t="str">
        <f>VLOOKUP(A251,'1_문헌특성'!C:AQ,40,0)</f>
        <v>추적관찰 8주</v>
      </c>
      <c r="Q251" s="17" t="s">
        <v>419</v>
      </c>
      <c r="R251" s="17">
        <v>11</v>
      </c>
      <c r="S251" s="17">
        <v>16</v>
      </c>
      <c r="T251" s="17">
        <v>17.45</v>
      </c>
      <c r="U251" s="17">
        <v>10</v>
      </c>
      <c r="V251" s="17">
        <v>24</v>
      </c>
      <c r="W251" s="17">
        <v>16</v>
      </c>
    </row>
    <row r="252" spans="1:23" x14ac:dyDescent="0.3">
      <c r="A252" s="61">
        <v>3553</v>
      </c>
      <c r="B252" s="34" t="str">
        <f>VLOOKUP(A252,'1_문헌특성'!C:AQ,2,0)</f>
        <v>Wu (2017)</v>
      </c>
      <c r="C252" s="34" t="str">
        <f>VLOOKUP(A252,'1_문헌특성'!C:AQ,3,0)</f>
        <v>RCT</v>
      </c>
      <c r="D252" s="35" t="str">
        <f>VLOOKUP(A252, '1_문헌특성'!C:AQ, 8, 0)</f>
        <v>1.뇌성마비</v>
      </c>
      <c r="E252" s="34">
        <f>VLOOKUP(A252, '1_문헌특성'!C:AQ, 9, 0)</f>
        <v>0</v>
      </c>
      <c r="F252" s="35" t="str">
        <f>VLOOKUP(A252, '1_문헌특성'!C:AQ, 27, 0)</f>
        <v>로봇</v>
      </c>
      <c r="G252" s="35">
        <f>VLOOKUP(A252, '1_문헌특성'!C:AQ, 28, 0)</f>
        <v>1</v>
      </c>
      <c r="H252" s="35">
        <f>VLOOKUP(A252, '1_문헌특성'!C:AQ, 29, 0)</f>
        <v>1</v>
      </c>
      <c r="I252" s="35" t="str">
        <f>VLOOKUP(A252, '1_문헌특성'!C:AQ, 30, 0)</f>
        <v>3DCaLT</v>
      </c>
      <c r="J252" s="35" t="str">
        <f>VLOOKUP(A252, '1_문헌특성'!C:AQ, 33, 0)</f>
        <v>일반재활치료(Treadmill only)</v>
      </c>
      <c r="M252" s="17" t="s">
        <v>424</v>
      </c>
      <c r="P252" s="16" t="str">
        <f>VLOOKUP(A252,'1_문헌특성'!C:AQ,40,0)</f>
        <v>추적관찰 8주</v>
      </c>
      <c r="Q252" s="17" t="s">
        <v>419</v>
      </c>
      <c r="R252" s="17">
        <v>11</v>
      </c>
      <c r="S252" s="17">
        <v>17.2</v>
      </c>
      <c r="T252" s="17">
        <v>16</v>
      </c>
      <c r="U252" s="17">
        <v>10</v>
      </c>
      <c r="V252" s="17">
        <v>21.4</v>
      </c>
      <c r="W252" s="17">
        <v>21.2</v>
      </c>
    </row>
    <row r="253" spans="1:23" x14ac:dyDescent="0.3">
      <c r="A253" s="61">
        <v>3553</v>
      </c>
      <c r="B253" s="34" t="str">
        <f>VLOOKUP(A253,'1_문헌특성'!C:AQ,2,0)</f>
        <v>Wu (2017)</v>
      </c>
      <c r="C253" s="34" t="str">
        <f>VLOOKUP(A253,'1_문헌특성'!C:AQ,3,0)</f>
        <v>RCT</v>
      </c>
      <c r="D253" s="35" t="str">
        <f>VLOOKUP(A253, '1_문헌특성'!C:AQ, 8, 0)</f>
        <v>1.뇌성마비</v>
      </c>
      <c r="E253" s="34">
        <f>VLOOKUP(A253, '1_문헌특성'!C:AQ, 9, 0)</f>
        <v>0</v>
      </c>
      <c r="F253" s="35" t="str">
        <f>VLOOKUP(A253, '1_문헌특성'!C:AQ, 27, 0)</f>
        <v>로봇</v>
      </c>
      <c r="G253" s="35">
        <f>VLOOKUP(A253, '1_문헌특성'!C:AQ, 28, 0)</f>
        <v>1</v>
      </c>
      <c r="H253" s="35">
        <f>VLOOKUP(A253, '1_문헌특성'!C:AQ, 29, 0)</f>
        <v>1</v>
      </c>
      <c r="I253" s="35" t="str">
        <f>VLOOKUP(A253, '1_문헌특성'!C:AQ, 30, 0)</f>
        <v>3DCaLT</v>
      </c>
      <c r="J253" s="35" t="str">
        <f>VLOOKUP(A253, '1_문헌특성'!C:AQ, 33, 0)</f>
        <v>일반재활치료(Treadmill only)</v>
      </c>
      <c r="M253" s="17" t="s">
        <v>430</v>
      </c>
      <c r="N253" s="17" t="s">
        <v>79</v>
      </c>
      <c r="P253" s="16" t="str">
        <f>VLOOKUP(A253,'1_문헌특성'!C:AQ,40,0)</f>
        <v>추적관찰 8주</v>
      </c>
      <c r="Q253" s="17" t="s">
        <v>425</v>
      </c>
      <c r="R253" s="17">
        <v>11</v>
      </c>
      <c r="S253" s="17">
        <v>0.46</v>
      </c>
      <c r="T253" s="17">
        <v>0.05</v>
      </c>
      <c r="U253" s="17">
        <v>10</v>
      </c>
      <c r="V253" s="17">
        <v>0.44</v>
      </c>
      <c r="W253" s="17">
        <v>0.09</v>
      </c>
    </row>
    <row r="254" spans="1:23" x14ac:dyDescent="0.3">
      <c r="A254" s="61">
        <v>3553</v>
      </c>
      <c r="B254" s="34" t="str">
        <f>VLOOKUP(A254,'1_문헌특성'!C:AQ,2,0)</f>
        <v>Wu (2017)</v>
      </c>
      <c r="C254" s="34" t="str">
        <f>VLOOKUP(A254,'1_문헌특성'!C:AQ,3,0)</f>
        <v>RCT</v>
      </c>
      <c r="D254" s="35" t="str">
        <f>VLOOKUP(A254, '1_문헌특성'!C:AQ, 8, 0)</f>
        <v>1.뇌성마비</v>
      </c>
      <c r="E254" s="34">
        <f>VLOOKUP(A254, '1_문헌특성'!C:AQ, 9, 0)</f>
        <v>0</v>
      </c>
      <c r="F254" s="35" t="str">
        <f>VLOOKUP(A254, '1_문헌특성'!C:AQ, 27, 0)</f>
        <v>로봇</v>
      </c>
      <c r="G254" s="35">
        <f>VLOOKUP(A254, '1_문헌특성'!C:AQ, 28, 0)</f>
        <v>1</v>
      </c>
      <c r="H254" s="35">
        <f>VLOOKUP(A254, '1_문헌특성'!C:AQ, 29, 0)</f>
        <v>1</v>
      </c>
      <c r="I254" s="35" t="str">
        <f>VLOOKUP(A254, '1_문헌특성'!C:AQ, 30, 0)</f>
        <v>3DCaLT</v>
      </c>
      <c r="J254" s="35" t="str">
        <f>VLOOKUP(A254, '1_문헌특성'!C:AQ, 33, 0)</f>
        <v>일반재활치료(Treadmill only)</v>
      </c>
      <c r="M254" s="17" t="s">
        <v>431</v>
      </c>
      <c r="N254" s="17" t="s">
        <v>347</v>
      </c>
      <c r="P254" s="16" t="str">
        <f>VLOOKUP(A254,'1_문헌특성'!C:AQ,40,0)</f>
        <v>추적관찰 8주</v>
      </c>
      <c r="Q254" s="17" t="s">
        <v>425</v>
      </c>
      <c r="R254" s="17">
        <v>11</v>
      </c>
      <c r="S254" s="17">
        <v>104.2</v>
      </c>
      <c r="T254" s="17">
        <v>29</v>
      </c>
      <c r="U254" s="17">
        <v>10</v>
      </c>
      <c r="V254" s="17">
        <v>96.4</v>
      </c>
      <c r="W254" s="17">
        <v>28.6</v>
      </c>
    </row>
    <row r="255" spans="1:23" x14ac:dyDescent="0.3">
      <c r="A255" s="61">
        <v>3553</v>
      </c>
      <c r="B255" s="34" t="str">
        <f>VLOOKUP(A255,'1_문헌특성'!C:AQ,2,0)</f>
        <v>Wu (2017)</v>
      </c>
      <c r="C255" s="34" t="str">
        <f>VLOOKUP(A255,'1_문헌특성'!C:AQ,3,0)</f>
        <v>RCT</v>
      </c>
      <c r="D255" s="35" t="str">
        <f>VLOOKUP(A255, '1_문헌특성'!C:AQ, 8, 0)</f>
        <v>1.뇌성마비</v>
      </c>
      <c r="E255" s="34">
        <f>VLOOKUP(A255, '1_문헌특성'!C:AQ, 9, 0)</f>
        <v>0</v>
      </c>
      <c r="F255" s="35" t="str">
        <f>VLOOKUP(A255, '1_문헌특성'!C:AQ, 27, 0)</f>
        <v>로봇</v>
      </c>
      <c r="G255" s="35">
        <f>VLOOKUP(A255, '1_문헌특성'!C:AQ, 28, 0)</f>
        <v>1</v>
      </c>
      <c r="H255" s="35">
        <f>VLOOKUP(A255, '1_문헌특성'!C:AQ, 29, 0)</f>
        <v>1</v>
      </c>
      <c r="I255" s="35" t="str">
        <f>VLOOKUP(A255, '1_문헌특성'!C:AQ, 30, 0)</f>
        <v>3DCaLT</v>
      </c>
      <c r="J255" s="35" t="str">
        <f>VLOOKUP(A255, '1_문헌특성'!C:AQ, 33, 0)</f>
        <v>일반재활치료(Treadmill only)</v>
      </c>
      <c r="M255" s="17" t="s">
        <v>432</v>
      </c>
      <c r="N255" s="17" t="s">
        <v>392</v>
      </c>
      <c r="P255" s="16" t="str">
        <f>VLOOKUP(A255,'1_문헌특성'!C:AQ,40,0)</f>
        <v>추적관찰 8주</v>
      </c>
      <c r="Q255" s="17" t="s">
        <v>425</v>
      </c>
      <c r="R255" s="17">
        <v>11</v>
      </c>
      <c r="S255" s="17">
        <v>63.6</v>
      </c>
      <c r="T255" s="17">
        <v>3.6</v>
      </c>
      <c r="U255" s="17">
        <v>10</v>
      </c>
      <c r="V255" s="17">
        <v>65.900000000000006</v>
      </c>
      <c r="W255" s="17">
        <v>6.6</v>
      </c>
    </row>
    <row r="256" spans="1:23" x14ac:dyDescent="0.3">
      <c r="A256" s="61">
        <v>3553</v>
      </c>
      <c r="B256" s="34" t="str">
        <f>VLOOKUP(A256,'1_문헌특성'!C:AQ,2,0)</f>
        <v>Wu (2017)</v>
      </c>
      <c r="C256" s="34" t="str">
        <f>VLOOKUP(A256,'1_문헌특성'!C:AQ,3,0)</f>
        <v>RCT</v>
      </c>
      <c r="D256" s="35" t="str">
        <f>VLOOKUP(A256, '1_문헌특성'!C:AQ, 8, 0)</f>
        <v>1.뇌성마비</v>
      </c>
      <c r="E256" s="34">
        <f>VLOOKUP(A256, '1_문헌특성'!C:AQ, 9, 0)</f>
        <v>0</v>
      </c>
      <c r="F256" s="35" t="str">
        <f>VLOOKUP(A256, '1_문헌특성'!C:AQ, 27, 0)</f>
        <v>로봇</v>
      </c>
      <c r="G256" s="35">
        <f>VLOOKUP(A256, '1_문헌특성'!C:AQ, 28, 0)</f>
        <v>1</v>
      </c>
      <c r="H256" s="35">
        <f>VLOOKUP(A256, '1_문헌특성'!C:AQ, 29, 0)</f>
        <v>1</v>
      </c>
      <c r="I256" s="35" t="str">
        <f>VLOOKUP(A256, '1_문헌특성'!C:AQ, 30, 0)</f>
        <v>3DCaLT</v>
      </c>
      <c r="J256" s="35" t="str">
        <f>VLOOKUP(A256, '1_문헌특성'!C:AQ, 33, 0)</f>
        <v>일반재활치료(Treadmill only)</v>
      </c>
      <c r="M256" s="17" t="s">
        <v>433</v>
      </c>
      <c r="N256" s="17" t="s">
        <v>126</v>
      </c>
      <c r="P256" s="16" t="str">
        <f>VLOOKUP(A256,'1_문헌특성'!C:AQ,40,0)</f>
        <v>추적관찰 8주</v>
      </c>
      <c r="Q256" s="17" t="s">
        <v>425</v>
      </c>
      <c r="R256" s="17">
        <v>11</v>
      </c>
      <c r="S256" s="17">
        <v>36.4</v>
      </c>
      <c r="T256" s="17">
        <v>3.6</v>
      </c>
      <c r="U256" s="17">
        <v>10</v>
      </c>
      <c r="V256" s="17">
        <v>34.200000000000003</v>
      </c>
      <c r="W256" s="17">
        <v>6.6</v>
      </c>
    </row>
    <row r="257" spans="1:30" x14ac:dyDescent="0.3">
      <c r="A257" s="61">
        <v>3553</v>
      </c>
      <c r="B257" s="34" t="str">
        <f>VLOOKUP(A257,'1_문헌특성'!C:AQ,2,0)</f>
        <v>Wu (2017)</v>
      </c>
      <c r="C257" s="34" t="str">
        <f>VLOOKUP(A257,'1_문헌특성'!C:AQ,3,0)</f>
        <v>RCT</v>
      </c>
      <c r="D257" s="35" t="str">
        <f>VLOOKUP(A257, '1_문헌특성'!C:AQ, 8, 0)</f>
        <v>1.뇌성마비</v>
      </c>
      <c r="E257" s="34">
        <f>VLOOKUP(A257, '1_문헌특성'!C:AQ, 9, 0)</f>
        <v>0</v>
      </c>
      <c r="F257" s="35" t="str">
        <f>VLOOKUP(A257, '1_문헌특성'!C:AQ, 27, 0)</f>
        <v>로봇</v>
      </c>
      <c r="G257" s="35">
        <f>VLOOKUP(A257, '1_문헌특성'!C:AQ, 28, 0)</f>
        <v>1</v>
      </c>
      <c r="H257" s="35">
        <f>VLOOKUP(A257, '1_문헌특성'!C:AQ, 29, 0)</f>
        <v>1</v>
      </c>
      <c r="I257" s="35" t="str">
        <f>VLOOKUP(A257, '1_문헌특성'!C:AQ, 30, 0)</f>
        <v>3DCaLT</v>
      </c>
      <c r="J257" s="35" t="str">
        <f>VLOOKUP(A257, '1_문헌특성'!C:AQ, 33, 0)</f>
        <v>일반재활치료(Treadmill only)</v>
      </c>
      <c r="M257" s="17" t="s">
        <v>434</v>
      </c>
      <c r="N257" s="17" t="s">
        <v>79</v>
      </c>
      <c r="P257" s="16" t="str">
        <f>VLOOKUP(A257,'1_문헌특성'!C:AQ,40,0)</f>
        <v>추적관찰 8주</v>
      </c>
      <c r="Q257" s="17" t="s">
        <v>425</v>
      </c>
      <c r="R257" s="17">
        <v>11</v>
      </c>
      <c r="S257" s="17">
        <v>0.52</v>
      </c>
      <c r="T257" s="17">
        <v>0.1</v>
      </c>
      <c r="U257" s="17">
        <v>10</v>
      </c>
      <c r="V257" s="17">
        <v>0.52</v>
      </c>
      <c r="W257" s="17">
        <v>0.1</v>
      </c>
    </row>
    <row r="258" spans="1:30" x14ac:dyDescent="0.3">
      <c r="A258" s="61">
        <v>3553</v>
      </c>
      <c r="B258" s="34" t="str">
        <f>VLOOKUP(A258,'1_문헌특성'!C:AQ,2,0)</f>
        <v>Wu (2017)</v>
      </c>
      <c r="C258" s="34" t="str">
        <f>VLOOKUP(A258,'1_문헌특성'!C:AQ,3,0)</f>
        <v>RCT</v>
      </c>
      <c r="D258" s="35" t="str">
        <f>VLOOKUP(A258, '1_문헌특성'!C:AQ, 8, 0)</f>
        <v>1.뇌성마비</v>
      </c>
      <c r="E258" s="34">
        <f>VLOOKUP(A258, '1_문헌특성'!C:AQ, 9, 0)</f>
        <v>0</v>
      </c>
      <c r="F258" s="35" t="str">
        <f>VLOOKUP(A258, '1_문헌특성'!C:AQ, 27, 0)</f>
        <v>로봇</v>
      </c>
      <c r="G258" s="35">
        <f>VLOOKUP(A258, '1_문헌특성'!C:AQ, 28, 0)</f>
        <v>1</v>
      </c>
      <c r="H258" s="35">
        <f>VLOOKUP(A258, '1_문헌특성'!C:AQ, 29, 0)</f>
        <v>1</v>
      </c>
      <c r="I258" s="35" t="str">
        <f>VLOOKUP(A258, '1_문헌특성'!C:AQ, 30, 0)</f>
        <v>3DCaLT</v>
      </c>
      <c r="J258" s="35" t="str">
        <f>VLOOKUP(A258, '1_문헌특성'!C:AQ, 33, 0)</f>
        <v>일반재활치료(Treadmill only)</v>
      </c>
      <c r="M258" s="17" t="s">
        <v>435</v>
      </c>
      <c r="N258" s="17" t="s">
        <v>347</v>
      </c>
      <c r="P258" s="16" t="str">
        <f>VLOOKUP(A258,'1_문헌특성'!C:AQ,40,0)</f>
        <v>추적관찰 8주</v>
      </c>
      <c r="Q258" s="17" t="s">
        <v>425</v>
      </c>
      <c r="R258" s="17">
        <v>11</v>
      </c>
      <c r="S258" s="17">
        <v>133.80000000000001</v>
      </c>
      <c r="T258" s="17">
        <v>39.1</v>
      </c>
      <c r="U258" s="17">
        <v>10</v>
      </c>
      <c r="V258" s="17">
        <v>123.9</v>
      </c>
      <c r="W258" s="17">
        <v>41.8</v>
      </c>
    </row>
    <row r="259" spans="1:30" x14ac:dyDescent="0.3">
      <c r="A259" s="61">
        <v>3553</v>
      </c>
      <c r="B259" s="34" t="str">
        <f>VLOOKUP(A259,'1_문헌특성'!C:AQ,2,0)</f>
        <v>Wu (2017)</v>
      </c>
      <c r="C259" s="34" t="str">
        <f>VLOOKUP(A259,'1_문헌특성'!C:AQ,3,0)</f>
        <v>RCT</v>
      </c>
      <c r="D259" s="35" t="str">
        <f>VLOOKUP(A259, '1_문헌특성'!C:AQ, 8, 0)</f>
        <v>1.뇌성마비</v>
      </c>
      <c r="E259" s="34">
        <f>VLOOKUP(A259, '1_문헌특성'!C:AQ, 9, 0)</f>
        <v>0</v>
      </c>
      <c r="F259" s="35" t="str">
        <f>VLOOKUP(A259, '1_문헌특성'!C:AQ, 27, 0)</f>
        <v>로봇</v>
      </c>
      <c r="G259" s="35">
        <f>VLOOKUP(A259, '1_문헌특성'!C:AQ, 28, 0)</f>
        <v>1</v>
      </c>
      <c r="H259" s="35">
        <f>VLOOKUP(A259, '1_문헌특성'!C:AQ, 29, 0)</f>
        <v>1</v>
      </c>
      <c r="I259" s="35" t="str">
        <f>VLOOKUP(A259, '1_문헌특성'!C:AQ, 30, 0)</f>
        <v>3DCaLT</v>
      </c>
      <c r="J259" s="35" t="str">
        <f>VLOOKUP(A259, '1_문헌특성'!C:AQ, 33, 0)</f>
        <v>일반재활치료(Treadmill only)</v>
      </c>
      <c r="M259" s="17" t="s">
        <v>436</v>
      </c>
      <c r="N259" s="17" t="s">
        <v>392</v>
      </c>
      <c r="P259" s="16" t="str">
        <f>VLOOKUP(A259,'1_문헌특성'!C:AQ,40,0)</f>
        <v>추적관찰 8주</v>
      </c>
      <c r="Q259" s="17" t="s">
        <v>425</v>
      </c>
      <c r="R259" s="17">
        <v>11</v>
      </c>
      <c r="S259" s="17">
        <v>59.5</v>
      </c>
      <c r="T259" s="17">
        <v>4.4000000000000004</v>
      </c>
      <c r="U259" s="17">
        <v>10</v>
      </c>
      <c r="V259" s="17">
        <v>61.4</v>
      </c>
      <c r="W259" s="17">
        <v>6.6</v>
      </c>
    </row>
    <row r="260" spans="1:30" x14ac:dyDescent="0.3">
      <c r="A260" s="61">
        <v>3553</v>
      </c>
      <c r="B260" s="34" t="str">
        <f>VLOOKUP(A260,'1_문헌특성'!C:AQ,2,0)</f>
        <v>Wu (2017)</v>
      </c>
      <c r="C260" s="34" t="str">
        <f>VLOOKUP(A260,'1_문헌특성'!C:AQ,3,0)</f>
        <v>RCT</v>
      </c>
      <c r="D260" s="35" t="str">
        <f>VLOOKUP(A260, '1_문헌특성'!C:AQ, 8, 0)</f>
        <v>1.뇌성마비</v>
      </c>
      <c r="E260" s="34">
        <f>VLOOKUP(A260, '1_문헌특성'!C:AQ, 9, 0)</f>
        <v>0</v>
      </c>
      <c r="F260" s="35" t="str">
        <f>VLOOKUP(A260, '1_문헌특성'!C:AQ, 27, 0)</f>
        <v>로봇</v>
      </c>
      <c r="G260" s="35">
        <f>VLOOKUP(A260, '1_문헌특성'!C:AQ, 28, 0)</f>
        <v>1</v>
      </c>
      <c r="H260" s="35">
        <f>VLOOKUP(A260, '1_문헌특성'!C:AQ, 29, 0)</f>
        <v>1</v>
      </c>
      <c r="I260" s="35" t="str">
        <f>VLOOKUP(A260, '1_문헌특성'!C:AQ, 30, 0)</f>
        <v>3DCaLT</v>
      </c>
      <c r="J260" s="35" t="str">
        <f>VLOOKUP(A260, '1_문헌특성'!C:AQ, 33, 0)</f>
        <v>일반재활치료(Treadmill only)</v>
      </c>
      <c r="M260" s="17" t="s">
        <v>437</v>
      </c>
      <c r="N260" s="17" t="s">
        <v>126</v>
      </c>
      <c r="P260" s="16" t="str">
        <f>VLOOKUP(A260,'1_문헌특성'!C:AQ,40,0)</f>
        <v>추적관찰 8주</v>
      </c>
      <c r="Q260" s="17" t="s">
        <v>425</v>
      </c>
      <c r="R260" s="17">
        <v>11</v>
      </c>
      <c r="S260" s="17">
        <v>40.5</v>
      </c>
      <c r="T260" s="17">
        <v>4.5999999999999996</v>
      </c>
      <c r="U260" s="17">
        <v>10</v>
      </c>
      <c r="V260" s="17">
        <v>38.6</v>
      </c>
      <c r="W260" s="17">
        <v>6.6</v>
      </c>
    </row>
    <row r="261" spans="1:30" x14ac:dyDescent="0.3">
      <c r="A261" s="61">
        <v>3553</v>
      </c>
      <c r="B261" s="34" t="str">
        <f>VLOOKUP(A261,'1_문헌특성'!C:AQ,2,0)</f>
        <v>Wu (2017)</v>
      </c>
      <c r="C261" s="34" t="str">
        <f>VLOOKUP(A261,'1_문헌특성'!C:AQ,3,0)</f>
        <v>RCT</v>
      </c>
      <c r="D261" s="35" t="str">
        <f>VLOOKUP(A261, '1_문헌특성'!C:AQ, 8, 0)</f>
        <v>1.뇌성마비</v>
      </c>
      <c r="E261" s="34">
        <f>VLOOKUP(A261, '1_문헌특성'!C:AQ, 9, 0)</f>
        <v>0</v>
      </c>
      <c r="F261" s="35" t="str">
        <f>VLOOKUP(A261, '1_문헌특성'!C:AQ, 27, 0)</f>
        <v>로봇</v>
      </c>
      <c r="G261" s="35">
        <f>VLOOKUP(A261, '1_문헌특성'!C:AQ, 28, 0)</f>
        <v>1</v>
      </c>
      <c r="H261" s="35">
        <f>VLOOKUP(A261, '1_문헌특성'!C:AQ, 29, 0)</f>
        <v>1</v>
      </c>
      <c r="I261" s="35" t="str">
        <f>VLOOKUP(A261, '1_문헌특성'!C:AQ, 30, 0)</f>
        <v>3DCaLT</v>
      </c>
      <c r="J261" s="35" t="str">
        <f>VLOOKUP(A261, '1_문헌특성'!C:AQ, 33, 0)</f>
        <v>일반재활치료(Treadmill only)</v>
      </c>
      <c r="M261" s="17" t="s">
        <v>430</v>
      </c>
      <c r="N261" s="17" t="s">
        <v>79</v>
      </c>
      <c r="P261" s="16" t="str">
        <f>VLOOKUP(A261,'1_문헌특성'!C:AQ,40,0)</f>
        <v>추적관찰 8주</v>
      </c>
      <c r="Q261" s="17" t="s">
        <v>419</v>
      </c>
      <c r="R261" s="17">
        <v>11</v>
      </c>
      <c r="S261" s="17">
        <v>0.46</v>
      </c>
      <c r="T261" s="17">
        <v>0.04</v>
      </c>
      <c r="U261" s="17">
        <v>10</v>
      </c>
      <c r="V261" s="17">
        <v>0.43</v>
      </c>
      <c r="W261" s="17">
        <v>0.1</v>
      </c>
    </row>
    <row r="262" spans="1:30" x14ac:dyDescent="0.3">
      <c r="A262" s="61">
        <v>3553</v>
      </c>
      <c r="B262" s="34" t="str">
        <f>VLOOKUP(A262,'1_문헌특성'!C:AQ,2,0)</f>
        <v>Wu (2017)</v>
      </c>
      <c r="C262" s="34" t="str">
        <f>VLOOKUP(A262,'1_문헌특성'!C:AQ,3,0)</f>
        <v>RCT</v>
      </c>
      <c r="D262" s="35" t="str">
        <f>VLOOKUP(A262, '1_문헌특성'!C:AQ, 8, 0)</f>
        <v>1.뇌성마비</v>
      </c>
      <c r="E262" s="34">
        <f>VLOOKUP(A262, '1_문헌특성'!C:AQ, 9, 0)</f>
        <v>0</v>
      </c>
      <c r="F262" s="35" t="str">
        <f>VLOOKUP(A262, '1_문헌특성'!C:AQ, 27, 0)</f>
        <v>로봇</v>
      </c>
      <c r="G262" s="35">
        <f>VLOOKUP(A262, '1_문헌특성'!C:AQ, 28, 0)</f>
        <v>1</v>
      </c>
      <c r="H262" s="35">
        <f>VLOOKUP(A262, '1_문헌특성'!C:AQ, 29, 0)</f>
        <v>1</v>
      </c>
      <c r="I262" s="35" t="str">
        <f>VLOOKUP(A262, '1_문헌특성'!C:AQ, 30, 0)</f>
        <v>3DCaLT</v>
      </c>
      <c r="J262" s="35" t="str">
        <f>VLOOKUP(A262, '1_문헌특성'!C:AQ, 33, 0)</f>
        <v>일반재활치료(Treadmill only)</v>
      </c>
      <c r="M262" s="17" t="s">
        <v>431</v>
      </c>
      <c r="N262" s="17" t="s">
        <v>347</v>
      </c>
      <c r="P262" s="16" t="str">
        <f>VLOOKUP(A262,'1_문헌특성'!C:AQ,40,0)</f>
        <v>추적관찰 8주</v>
      </c>
      <c r="Q262" s="17" t="s">
        <v>419</v>
      </c>
      <c r="R262" s="17">
        <v>11</v>
      </c>
      <c r="S262" s="17">
        <v>102.8</v>
      </c>
      <c r="T262" s="17">
        <v>24.6</v>
      </c>
      <c r="U262" s="17">
        <v>10</v>
      </c>
      <c r="V262" s="17">
        <v>98</v>
      </c>
      <c r="W262" s="17">
        <v>27.2</v>
      </c>
    </row>
    <row r="263" spans="1:30" x14ac:dyDescent="0.3">
      <c r="A263" s="61">
        <v>3553</v>
      </c>
      <c r="B263" s="34" t="str">
        <f>VLOOKUP(A263,'1_문헌특성'!C:AQ,2,0)</f>
        <v>Wu (2017)</v>
      </c>
      <c r="C263" s="34" t="str">
        <f>VLOOKUP(A263,'1_문헌특성'!C:AQ,3,0)</f>
        <v>RCT</v>
      </c>
      <c r="D263" s="35" t="str">
        <f>VLOOKUP(A263, '1_문헌특성'!C:AQ, 8, 0)</f>
        <v>1.뇌성마비</v>
      </c>
      <c r="E263" s="34">
        <f>VLOOKUP(A263, '1_문헌특성'!C:AQ, 9, 0)</f>
        <v>0</v>
      </c>
      <c r="F263" s="35" t="str">
        <f>VLOOKUP(A263, '1_문헌특성'!C:AQ, 27, 0)</f>
        <v>로봇</v>
      </c>
      <c r="G263" s="35">
        <f>VLOOKUP(A263, '1_문헌특성'!C:AQ, 28, 0)</f>
        <v>1</v>
      </c>
      <c r="H263" s="35">
        <f>VLOOKUP(A263, '1_문헌특성'!C:AQ, 29, 0)</f>
        <v>1</v>
      </c>
      <c r="I263" s="35" t="str">
        <f>VLOOKUP(A263, '1_문헌특성'!C:AQ, 30, 0)</f>
        <v>3DCaLT</v>
      </c>
      <c r="J263" s="35" t="str">
        <f>VLOOKUP(A263, '1_문헌특성'!C:AQ, 33, 0)</f>
        <v>일반재활치료(Treadmill only)</v>
      </c>
      <c r="M263" s="17" t="s">
        <v>432</v>
      </c>
      <c r="N263" s="17" t="s">
        <v>392</v>
      </c>
      <c r="P263" s="16" t="str">
        <f>VLOOKUP(A263,'1_문헌특성'!C:AQ,40,0)</f>
        <v>추적관찰 8주</v>
      </c>
      <c r="Q263" s="17" t="s">
        <v>419</v>
      </c>
      <c r="R263" s="17">
        <v>11</v>
      </c>
      <c r="S263" s="17">
        <v>63.4</v>
      </c>
      <c r="T263" s="17">
        <v>2.2999999999999998</v>
      </c>
      <c r="U263" s="17">
        <v>10</v>
      </c>
      <c r="V263" s="17">
        <v>65.400000000000006</v>
      </c>
      <c r="W263" s="17">
        <v>7</v>
      </c>
    </row>
    <row r="264" spans="1:30" x14ac:dyDescent="0.3">
      <c r="A264" s="61">
        <v>3553</v>
      </c>
      <c r="B264" s="34" t="str">
        <f>VLOOKUP(A264,'1_문헌특성'!C:AQ,2,0)</f>
        <v>Wu (2017)</v>
      </c>
      <c r="C264" s="34" t="str">
        <f>VLOOKUP(A264,'1_문헌특성'!C:AQ,3,0)</f>
        <v>RCT</v>
      </c>
      <c r="D264" s="35" t="str">
        <f>VLOOKUP(A264, '1_문헌특성'!C:AQ, 8, 0)</f>
        <v>1.뇌성마비</v>
      </c>
      <c r="E264" s="34">
        <f>VLOOKUP(A264, '1_문헌특성'!C:AQ, 9, 0)</f>
        <v>0</v>
      </c>
      <c r="F264" s="35" t="str">
        <f>VLOOKUP(A264, '1_문헌특성'!C:AQ, 27, 0)</f>
        <v>로봇</v>
      </c>
      <c r="G264" s="35">
        <f>VLOOKUP(A264, '1_문헌특성'!C:AQ, 28, 0)</f>
        <v>1</v>
      </c>
      <c r="H264" s="35">
        <f>VLOOKUP(A264, '1_문헌특성'!C:AQ, 29, 0)</f>
        <v>1</v>
      </c>
      <c r="I264" s="35" t="str">
        <f>VLOOKUP(A264, '1_문헌특성'!C:AQ, 30, 0)</f>
        <v>3DCaLT</v>
      </c>
      <c r="J264" s="35" t="str">
        <f>VLOOKUP(A264, '1_문헌특성'!C:AQ, 33, 0)</f>
        <v>일반재활치료(Treadmill only)</v>
      </c>
      <c r="M264" s="17" t="s">
        <v>433</v>
      </c>
      <c r="N264" s="17" t="s">
        <v>126</v>
      </c>
      <c r="P264" s="16" t="str">
        <f>VLOOKUP(A264,'1_문헌특성'!C:AQ,40,0)</f>
        <v>추적관찰 8주</v>
      </c>
      <c r="Q264" s="17" t="s">
        <v>419</v>
      </c>
      <c r="R264" s="17">
        <v>11</v>
      </c>
      <c r="S264" s="17">
        <v>36.6</v>
      </c>
      <c r="T264" s="17">
        <v>2.2999999999999998</v>
      </c>
      <c r="U264" s="17">
        <v>10</v>
      </c>
      <c r="V264" s="17">
        <v>34.5</v>
      </c>
      <c r="W264" s="17">
        <v>7</v>
      </c>
    </row>
    <row r="265" spans="1:30" x14ac:dyDescent="0.3">
      <c r="A265" s="61">
        <v>3553</v>
      </c>
      <c r="B265" s="34" t="str">
        <f>VLOOKUP(A265,'1_문헌특성'!C:AQ,2,0)</f>
        <v>Wu (2017)</v>
      </c>
      <c r="C265" s="34" t="str">
        <f>VLOOKUP(A265,'1_문헌특성'!C:AQ,3,0)</f>
        <v>RCT</v>
      </c>
      <c r="D265" s="35" t="str">
        <f>VLOOKUP(A265, '1_문헌특성'!C:AQ, 8, 0)</f>
        <v>1.뇌성마비</v>
      </c>
      <c r="E265" s="34">
        <f>VLOOKUP(A265, '1_문헌특성'!C:AQ, 9, 0)</f>
        <v>0</v>
      </c>
      <c r="F265" s="35" t="str">
        <f>VLOOKUP(A265, '1_문헌특성'!C:AQ, 27, 0)</f>
        <v>로봇</v>
      </c>
      <c r="G265" s="35">
        <f>VLOOKUP(A265, '1_문헌특성'!C:AQ, 28, 0)</f>
        <v>1</v>
      </c>
      <c r="H265" s="35">
        <f>VLOOKUP(A265, '1_문헌특성'!C:AQ, 29, 0)</f>
        <v>1</v>
      </c>
      <c r="I265" s="35" t="str">
        <f>VLOOKUP(A265, '1_문헌특성'!C:AQ, 30, 0)</f>
        <v>3DCaLT</v>
      </c>
      <c r="J265" s="35" t="str">
        <f>VLOOKUP(A265, '1_문헌특성'!C:AQ, 33, 0)</f>
        <v>일반재활치료(Treadmill only)</v>
      </c>
      <c r="M265" s="17" t="s">
        <v>434</v>
      </c>
      <c r="N265" s="17" t="s">
        <v>79</v>
      </c>
      <c r="P265" s="16" t="str">
        <f>VLOOKUP(A265,'1_문헌특성'!C:AQ,40,0)</f>
        <v>추적관찰 8주</v>
      </c>
      <c r="Q265" s="17" t="s">
        <v>419</v>
      </c>
      <c r="R265" s="17">
        <v>11</v>
      </c>
      <c r="S265" s="17">
        <v>0.53</v>
      </c>
      <c r="T265" s="17">
        <v>7.0000000000000007E-2</v>
      </c>
      <c r="U265" s="17">
        <v>10</v>
      </c>
      <c r="V265" s="17">
        <v>0.52</v>
      </c>
      <c r="W265" s="17">
        <v>0.1</v>
      </c>
    </row>
    <row r="266" spans="1:30" x14ac:dyDescent="0.3">
      <c r="A266" s="61">
        <v>3553</v>
      </c>
      <c r="B266" s="34" t="str">
        <f>VLOOKUP(A266,'1_문헌특성'!C:AQ,2,0)</f>
        <v>Wu (2017)</v>
      </c>
      <c r="C266" s="34" t="str">
        <f>VLOOKUP(A266,'1_문헌특성'!C:AQ,3,0)</f>
        <v>RCT</v>
      </c>
      <c r="D266" s="35" t="str">
        <f>VLOOKUP(A266, '1_문헌특성'!C:AQ, 8, 0)</f>
        <v>1.뇌성마비</v>
      </c>
      <c r="E266" s="34">
        <f>VLOOKUP(A266, '1_문헌특성'!C:AQ, 9, 0)</f>
        <v>0</v>
      </c>
      <c r="F266" s="35" t="str">
        <f>VLOOKUP(A266, '1_문헌특성'!C:AQ, 27, 0)</f>
        <v>로봇</v>
      </c>
      <c r="G266" s="35">
        <f>VLOOKUP(A266, '1_문헌특성'!C:AQ, 28, 0)</f>
        <v>1</v>
      </c>
      <c r="H266" s="35">
        <f>VLOOKUP(A266, '1_문헌특성'!C:AQ, 29, 0)</f>
        <v>1</v>
      </c>
      <c r="I266" s="35" t="str">
        <f>VLOOKUP(A266, '1_문헌특성'!C:AQ, 30, 0)</f>
        <v>3DCaLT</v>
      </c>
      <c r="J266" s="35" t="str">
        <f>VLOOKUP(A266, '1_문헌특성'!C:AQ, 33, 0)</f>
        <v>일반재활치료(Treadmill only)</v>
      </c>
      <c r="M266" s="17" t="s">
        <v>435</v>
      </c>
      <c r="N266" s="17" t="s">
        <v>347</v>
      </c>
      <c r="P266" s="16" t="str">
        <f>VLOOKUP(A266,'1_문헌특성'!C:AQ,40,0)</f>
        <v>추적관찰 8주</v>
      </c>
      <c r="Q266" s="17" t="s">
        <v>419</v>
      </c>
      <c r="R266" s="17">
        <v>11</v>
      </c>
      <c r="S266" s="17">
        <v>133.1</v>
      </c>
      <c r="T266" s="17">
        <v>31.2</v>
      </c>
      <c r="U266" s="17">
        <v>10</v>
      </c>
      <c r="V266" s="17">
        <v>127.7</v>
      </c>
      <c r="W266" s="17">
        <v>37.799999999999997</v>
      </c>
    </row>
    <row r="267" spans="1:30" x14ac:dyDescent="0.3">
      <c r="A267" s="61">
        <v>3553</v>
      </c>
      <c r="B267" s="34" t="str">
        <f>VLOOKUP(A267,'1_문헌특성'!C:AQ,2,0)</f>
        <v>Wu (2017)</v>
      </c>
      <c r="C267" s="34" t="str">
        <f>VLOOKUP(A267,'1_문헌특성'!C:AQ,3,0)</f>
        <v>RCT</v>
      </c>
      <c r="D267" s="35" t="str">
        <f>VLOOKUP(A267, '1_문헌특성'!C:AQ, 8, 0)</f>
        <v>1.뇌성마비</v>
      </c>
      <c r="E267" s="34">
        <f>VLOOKUP(A267, '1_문헌특성'!C:AQ, 9, 0)</f>
        <v>0</v>
      </c>
      <c r="F267" s="35" t="str">
        <f>VLOOKUP(A267, '1_문헌특성'!C:AQ, 27, 0)</f>
        <v>로봇</v>
      </c>
      <c r="G267" s="35">
        <f>VLOOKUP(A267, '1_문헌특성'!C:AQ, 28, 0)</f>
        <v>1</v>
      </c>
      <c r="H267" s="35">
        <f>VLOOKUP(A267, '1_문헌특성'!C:AQ, 29, 0)</f>
        <v>1</v>
      </c>
      <c r="I267" s="35" t="str">
        <f>VLOOKUP(A267, '1_문헌특성'!C:AQ, 30, 0)</f>
        <v>3DCaLT</v>
      </c>
      <c r="J267" s="35" t="str">
        <f>VLOOKUP(A267, '1_문헌특성'!C:AQ, 33, 0)</f>
        <v>일반재활치료(Treadmill only)</v>
      </c>
      <c r="M267" s="17" t="s">
        <v>436</v>
      </c>
      <c r="N267" s="17" t="s">
        <v>392</v>
      </c>
      <c r="P267" s="16" t="str">
        <f>VLOOKUP(A267,'1_문헌특성'!C:AQ,40,0)</f>
        <v>추적관찰 8주</v>
      </c>
      <c r="Q267" s="17" t="s">
        <v>419</v>
      </c>
      <c r="R267" s="17">
        <v>11</v>
      </c>
      <c r="S267" s="17">
        <v>59.9</v>
      </c>
      <c r="T267" s="17">
        <v>3.2</v>
      </c>
      <c r="U267" s="17">
        <v>10</v>
      </c>
      <c r="V267" s="17">
        <v>60.8</v>
      </c>
      <c r="W267" s="17">
        <v>6</v>
      </c>
    </row>
    <row r="268" spans="1:30" x14ac:dyDescent="0.3">
      <c r="A268" s="61">
        <v>3553</v>
      </c>
      <c r="B268" s="34" t="str">
        <f>VLOOKUP(A268,'1_문헌특성'!C:AQ,2,0)</f>
        <v>Wu (2017)</v>
      </c>
      <c r="C268" s="34" t="str">
        <f>VLOOKUP(A268,'1_문헌특성'!C:AQ,3,0)</f>
        <v>RCT</v>
      </c>
      <c r="D268" s="35" t="str">
        <f>VLOOKUP(A268, '1_문헌특성'!C:AQ, 8, 0)</f>
        <v>1.뇌성마비</v>
      </c>
      <c r="E268" s="34">
        <f>VLOOKUP(A268, '1_문헌특성'!C:AQ, 9, 0)</f>
        <v>0</v>
      </c>
      <c r="F268" s="35" t="str">
        <f>VLOOKUP(A268, '1_문헌특성'!C:AQ, 27, 0)</f>
        <v>로봇</v>
      </c>
      <c r="G268" s="35">
        <f>VLOOKUP(A268, '1_문헌특성'!C:AQ, 28, 0)</f>
        <v>1</v>
      </c>
      <c r="H268" s="35">
        <f>VLOOKUP(A268, '1_문헌특성'!C:AQ, 29, 0)</f>
        <v>1</v>
      </c>
      <c r="I268" s="35" t="str">
        <f>VLOOKUP(A268, '1_문헌특성'!C:AQ, 30, 0)</f>
        <v>3DCaLT</v>
      </c>
      <c r="J268" s="35" t="str">
        <f>VLOOKUP(A268, '1_문헌특성'!C:AQ, 33, 0)</f>
        <v>일반재활치료(Treadmill only)</v>
      </c>
      <c r="M268" s="17" t="s">
        <v>437</v>
      </c>
      <c r="N268" s="17" t="s">
        <v>126</v>
      </c>
      <c r="P268" s="16" t="str">
        <f>VLOOKUP(A268,'1_문헌특성'!C:AQ,40,0)</f>
        <v>추적관찰 8주</v>
      </c>
      <c r="Q268" s="17" t="s">
        <v>419</v>
      </c>
      <c r="R268" s="17">
        <v>11</v>
      </c>
      <c r="S268" s="17">
        <v>40.200000000000003</v>
      </c>
      <c r="T268" s="17">
        <v>3.2</v>
      </c>
      <c r="U268" s="17">
        <v>10</v>
      </c>
      <c r="V268" s="17">
        <v>39.200000000000003</v>
      </c>
      <c r="W268" s="17">
        <v>6</v>
      </c>
    </row>
    <row r="269" spans="1:30" s="91" customFormat="1" x14ac:dyDescent="0.3">
      <c r="A269" s="51">
        <v>5076</v>
      </c>
      <c r="B269" s="34" t="str">
        <f>VLOOKUP(A269,'1_문헌특성'!C:AQ,2,0)</f>
        <v>Sarhan (2014)</v>
      </c>
      <c r="C269" s="34" t="str">
        <f>VLOOKUP(A269,'1_문헌특성'!C:AQ,3,0)</f>
        <v>RCT</v>
      </c>
      <c r="D269" s="35" t="str">
        <f>VLOOKUP(A269, '1_문헌특성'!C:AQ, 8, 0)</f>
        <v>1.뇌성마비</v>
      </c>
      <c r="E269" s="34">
        <f>VLOOKUP(A269, '1_문헌특성'!C:AQ, 9, 0)</f>
        <v>0</v>
      </c>
      <c r="F269" s="35" t="str">
        <f>VLOOKUP(A269, '1_문헌특성'!C:AQ, 27, 0)</f>
        <v>로봇</v>
      </c>
      <c r="G269" s="35">
        <f>VLOOKUP(A269, '1_문헌특성'!C:AQ, 28, 0)</f>
        <v>1</v>
      </c>
      <c r="H269" s="35">
        <f>VLOOKUP(A269, '1_문헌특성'!C:AQ, 29, 0)</f>
        <v>1</v>
      </c>
      <c r="I269" s="35" t="str">
        <f>VLOOKUP(A269, '1_문헌특성'!C:AQ, 30, 0)</f>
        <v>Lokomat® Pro Version 4</v>
      </c>
      <c r="J269" s="35" t="str">
        <f>VLOOKUP(A269, '1_문헌특성'!C:AQ, 33, 0)</f>
        <v>일반재활치료(Manual treadmill therapy)</v>
      </c>
      <c r="K269" s="88"/>
      <c r="L269" s="88" t="s">
        <v>75</v>
      </c>
      <c r="M269" s="88" t="s">
        <v>489</v>
      </c>
      <c r="N269" s="88" t="s">
        <v>490</v>
      </c>
      <c r="O269" s="89"/>
      <c r="P269" s="16" t="str">
        <f>VLOOKUP(A269,'1_문헌특성'!C:AQ,40,0)</f>
        <v>중재직후 10주</v>
      </c>
      <c r="Q269" s="88">
        <v>0</v>
      </c>
      <c r="R269" s="88">
        <v>6</v>
      </c>
      <c r="S269" s="88">
        <v>59.4</v>
      </c>
      <c r="T269" s="88">
        <v>5.92</v>
      </c>
      <c r="U269" s="88">
        <v>6</v>
      </c>
      <c r="V269" s="88">
        <v>59</v>
      </c>
      <c r="W269" s="88">
        <v>6.3419999999999996</v>
      </c>
      <c r="X269" s="88"/>
      <c r="Y269" s="90"/>
      <c r="Z269" s="88"/>
      <c r="AA269" s="90"/>
      <c r="AB269" s="90"/>
      <c r="AC269" s="90"/>
      <c r="AD269" s="88"/>
    </row>
    <row r="270" spans="1:30" s="91" customFormat="1" x14ac:dyDescent="0.3">
      <c r="A270" s="51">
        <v>5076</v>
      </c>
      <c r="B270" s="34" t="str">
        <f>VLOOKUP(A270,'1_문헌특성'!C:AQ,2,0)</f>
        <v>Sarhan (2014)</v>
      </c>
      <c r="C270" s="34" t="str">
        <f>VLOOKUP(A270,'1_문헌특성'!C:AQ,3,0)</f>
        <v>RCT</v>
      </c>
      <c r="D270" s="35" t="str">
        <f>VLOOKUP(A270, '1_문헌특성'!C:AQ, 8, 0)</f>
        <v>1.뇌성마비</v>
      </c>
      <c r="E270" s="34">
        <f>VLOOKUP(A270, '1_문헌특성'!C:AQ, 9, 0)</f>
        <v>0</v>
      </c>
      <c r="F270" s="35" t="str">
        <f>VLOOKUP(A270, '1_문헌특성'!C:AQ, 27, 0)</f>
        <v>로봇</v>
      </c>
      <c r="G270" s="35">
        <f>VLOOKUP(A270, '1_문헌특성'!C:AQ, 28, 0)</f>
        <v>1</v>
      </c>
      <c r="H270" s="35">
        <f>VLOOKUP(A270, '1_문헌특성'!C:AQ, 29, 0)</f>
        <v>1</v>
      </c>
      <c r="I270" s="35" t="str">
        <f>VLOOKUP(A270, '1_문헌특성'!C:AQ, 30, 0)</f>
        <v>Lokomat® Pro Version 4</v>
      </c>
      <c r="J270" s="35" t="str">
        <f>VLOOKUP(A270, '1_문헌특성'!C:AQ, 33, 0)</f>
        <v>일반재활치료(Manual treadmill therapy)</v>
      </c>
      <c r="K270" s="88"/>
      <c r="L270" s="88" t="s">
        <v>75</v>
      </c>
      <c r="M270" s="88" t="s">
        <v>489</v>
      </c>
      <c r="N270" s="88" t="s">
        <v>490</v>
      </c>
      <c r="O270" s="89"/>
      <c r="P270" s="16" t="str">
        <f>VLOOKUP(A270,'1_문헌특성'!C:AQ,40,0)</f>
        <v>중재직후 10주</v>
      </c>
      <c r="Q270" s="88" t="s">
        <v>643</v>
      </c>
      <c r="R270" s="88">
        <v>6</v>
      </c>
      <c r="S270" s="88">
        <v>66</v>
      </c>
      <c r="T270" s="88">
        <v>5.4359999999999999</v>
      </c>
      <c r="U270" s="88">
        <v>6</v>
      </c>
      <c r="V270" s="88">
        <v>61.4</v>
      </c>
      <c r="W270" s="88">
        <v>7.6619999999999999</v>
      </c>
      <c r="X270" s="90">
        <v>6.6</v>
      </c>
      <c r="Y270" s="90"/>
      <c r="Z270" s="90">
        <v>2.4</v>
      </c>
      <c r="AA270" s="90"/>
      <c r="AB270" s="90"/>
      <c r="AC270" s="90"/>
      <c r="AD270" s="88"/>
    </row>
    <row r="271" spans="1:30" s="91" customFormat="1" x14ac:dyDescent="0.3">
      <c r="A271" s="51">
        <v>5076</v>
      </c>
      <c r="B271" s="34" t="str">
        <f>VLOOKUP(A271,'1_문헌특성'!C:AQ,2,0)</f>
        <v>Sarhan (2014)</v>
      </c>
      <c r="C271" s="34" t="str">
        <f>VLOOKUP(A271,'1_문헌특성'!C:AQ,3,0)</f>
        <v>RCT</v>
      </c>
      <c r="D271" s="35" t="str">
        <f>VLOOKUP(A271, '1_문헌특성'!C:AQ, 8, 0)</f>
        <v>1.뇌성마비</v>
      </c>
      <c r="E271" s="34">
        <f>VLOOKUP(A271, '1_문헌특성'!C:AQ, 9, 0)</f>
        <v>0</v>
      </c>
      <c r="F271" s="35" t="str">
        <f>VLOOKUP(A271, '1_문헌특성'!C:AQ, 27, 0)</f>
        <v>로봇</v>
      </c>
      <c r="G271" s="35">
        <f>VLOOKUP(A271, '1_문헌특성'!C:AQ, 28, 0)</f>
        <v>1</v>
      </c>
      <c r="H271" s="35">
        <f>VLOOKUP(A271, '1_문헌특성'!C:AQ, 29, 0)</f>
        <v>1</v>
      </c>
      <c r="I271" s="35" t="str">
        <f>VLOOKUP(A271, '1_문헌특성'!C:AQ, 30, 0)</f>
        <v>Lokomat® Pro Version 4</v>
      </c>
      <c r="J271" s="35" t="str">
        <f>VLOOKUP(A271, '1_문헌특성'!C:AQ, 33, 0)</f>
        <v>일반재활치료(Manual treadmill therapy)</v>
      </c>
      <c r="K271" s="88"/>
      <c r="L271" s="88" t="s">
        <v>75</v>
      </c>
      <c r="M271" s="88" t="s">
        <v>491</v>
      </c>
      <c r="N271" s="88" t="s">
        <v>492</v>
      </c>
      <c r="O271" s="89"/>
      <c r="P271" s="16" t="str">
        <f>VLOOKUP(A271,'1_문헌특성'!C:AQ,40,0)</f>
        <v>중재직후 10주</v>
      </c>
      <c r="Q271" s="88">
        <v>0</v>
      </c>
      <c r="R271" s="88">
        <v>6</v>
      </c>
      <c r="S271" s="88">
        <v>74.16</v>
      </c>
      <c r="T271" s="88">
        <v>7.3860000000000001</v>
      </c>
      <c r="U271" s="88">
        <v>6</v>
      </c>
      <c r="V271" s="88">
        <v>74.959999999999994</v>
      </c>
      <c r="W271" s="88">
        <v>7.2949999999999999</v>
      </c>
      <c r="X271" s="90"/>
      <c r="Y271" s="90"/>
      <c r="Z271" s="90"/>
      <c r="AA271" s="90"/>
      <c r="AB271" s="90"/>
      <c r="AC271" s="90"/>
      <c r="AD271" s="88"/>
    </row>
    <row r="272" spans="1:30" s="91" customFormat="1" x14ac:dyDescent="0.3">
      <c r="A272" s="51">
        <v>5076</v>
      </c>
      <c r="B272" s="34" t="str">
        <f>VLOOKUP(A272,'1_문헌특성'!C:AQ,2,0)</f>
        <v>Sarhan (2014)</v>
      </c>
      <c r="C272" s="34" t="str">
        <f>VLOOKUP(A272,'1_문헌특성'!C:AQ,3,0)</f>
        <v>RCT</v>
      </c>
      <c r="D272" s="35" t="str">
        <f>VLOOKUP(A272, '1_문헌특성'!C:AQ, 8, 0)</f>
        <v>1.뇌성마비</v>
      </c>
      <c r="E272" s="34">
        <f>VLOOKUP(A272, '1_문헌특성'!C:AQ, 9, 0)</f>
        <v>0</v>
      </c>
      <c r="F272" s="35" t="str">
        <f>VLOOKUP(A272, '1_문헌특성'!C:AQ, 27, 0)</f>
        <v>로봇</v>
      </c>
      <c r="G272" s="35">
        <f>VLOOKUP(A272, '1_문헌특성'!C:AQ, 28, 0)</f>
        <v>1</v>
      </c>
      <c r="H272" s="35">
        <f>VLOOKUP(A272, '1_문헌특성'!C:AQ, 29, 0)</f>
        <v>1</v>
      </c>
      <c r="I272" s="35" t="str">
        <f>VLOOKUP(A272, '1_문헌특성'!C:AQ, 30, 0)</f>
        <v>Lokomat® Pro Version 4</v>
      </c>
      <c r="J272" s="35" t="str">
        <f>VLOOKUP(A272, '1_문헌특성'!C:AQ, 33, 0)</f>
        <v>일반재활치료(Manual treadmill therapy)</v>
      </c>
      <c r="K272" s="88"/>
      <c r="L272" s="88" t="s">
        <v>75</v>
      </c>
      <c r="M272" s="88" t="s">
        <v>491</v>
      </c>
      <c r="N272" s="88" t="s">
        <v>492</v>
      </c>
      <c r="O272" s="89"/>
      <c r="P272" s="16" t="str">
        <f>VLOOKUP(A272,'1_문헌특성'!C:AQ,40,0)</f>
        <v>중재직후 10주</v>
      </c>
      <c r="Q272" s="88" t="s">
        <v>643</v>
      </c>
      <c r="R272" s="88">
        <v>6</v>
      </c>
      <c r="S272" s="88">
        <v>80.92</v>
      </c>
      <c r="T272" s="88">
        <v>6.3689999999999998</v>
      </c>
      <c r="U272" s="88">
        <v>6</v>
      </c>
      <c r="V272" s="88">
        <v>79.569999999999993</v>
      </c>
      <c r="W272" s="88">
        <v>8.1349999999999998</v>
      </c>
      <c r="X272" s="88">
        <v>6.76</v>
      </c>
      <c r="Y272" s="88"/>
      <c r="Z272" s="90">
        <v>0.39</v>
      </c>
      <c r="AA272" s="90"/>
      <c r="AB272" s="90"/>
      <c r="AC272" s="90"/>
      <c r="AD272" s="88"/>
    </row>
    <row r="273" spans="1:30" s="91" customFormat="1" x14ac:dyDescent="0.3">
      <c r="A273" s="51">
        <v>5076</v>
      </c>
      <c r="B273" s="34" t="str">
        <f>VLOOKUP(A273,'1_문헌특성'!C:AQ,2,0)</f>
        <v>Sarhan (2014)</v>
      </c>
      <c r="C273" s="34" t="str">
        <f>VLOOKUP(A273,'1_문헌특성'!C:AQ,3,0)</f>
        <v>RCT</v>
      </c>
      <c r="D273" s="35" t="str">
        <f>VLOOKUP(A273, '1_문헌특성'!C:AQ, 8, 0)</f>
        <v>1.뇌성마비</v>
      </c>
      <c r="E273" s="34">
        <f>VLOOKUP(A273, '1_문헌특성'!C:AQ, 9, 0)</f>
        <v>0</v>
      </c>
      <c r="F273" s="35" t="str">
        <f>VLOOKUP(A273, '1_문헌특성'!C:AQ, 27, 0)</f>
        <v>로봇</v>
      </c>
      <c r="G273" s="35">
        <f>VLOOKUP(A273, '1_문헌특성'!C:AQ, 28, 0)</f>
        <v>1</v>
      </c>
      <c r="H273" s="35">
        <f>VLOOKUP(A273, '1_문헌특성'!C:AQ, 29, 0)</f>
        <v>1</v>
      </c>
      <c r="I273" s="35" t="str">
        <f>VLOOKUP(A273, '1_문헌특성'!C:AQ, 30, 0)</f>
        <v>Lokomat® Pro Version 4</v>
      </c>
      <c r="J273" s="35" t="str">
        <f>VLOOKUP(A273, '1_문헌특성'!C:AQ, 33, 0)</f>
        <v>일반재활치료(Manual treadmill therapy)</v>
      </c>
      <c r="K273" s="88"/>
      <c r="L273" s="88" t="s">
        <v>75</v>
      </c>
      <c r="M273" s="88" t="s">
        <v>493</v>
      </c>
      <c r="N273" s="88" t="s">
        <v>494</v>
      </c>
      <c r="O273" s="89"/>
      <c r="P273" s="16" t="str">
        <f>VLOOKUP(A273,'1_문헌특성'!C:AQ,40,0)</f>
        <v>중재직후 10주</v>
      </c>
      <c r="Q273" s="88">
        <v>0</v>
      </c>
      <c r="R273" s="88">
        <v>6</v>
      </c>
      <c r="S273" s="88">
        <v>36.049999999999997</v>
      </c>
      <c r="T273" s="88">
        <v>4.4950000000000001</v>
      </c>
      <c r="U273" s="88">
        <v>6</v>
      </c>
      <c r="V273" s="88">
        <v>38.450000000000003</v>
      </c>
      <c r="W273" s="88">
        <v>4.2720000000000002</v>
      </c>
      <c r="X273" s="90"/>
      <c r="Y273" s="90"/>
      <c r="Z273" s="90"/>
      <c r="AA273" s="90"/>
      <c r="AB273" s="90"/>
      <c r="AC273" s="90"/>
      <c r="AD273" s="88"/>
    </row>
    <row r="274" spans="1:30" s="91" customFormat="1" x14ac:dyDescent="0.3">
      <c r="A274" s="51">
        <v>5076</v>
      </c>
      <c r="B274" s="34" t="str">
        <f>VLOOKUP(A274,'1_문헌특성'!C:AQ,2,0)</f>
        <v>Sarhan (2014)</v>
      </c>
      <c r="C274" s="34" t="str">
        <f>VLOOKUP(A274,'1_문헌특성'!C:AQ,3,0)</f>
        <v>RCT</v>
      </c>
      <c r="D274" s="35" t="str">
        <f>VLOOKUP(A274, '1_문헌특성'!C:AQ, 8, 0)</f>
        <v>1.뇌성마비</v>
      </c>
      <c r="E274" s="34">
        <f>VLOOKUP(A274, '1_문헌특성'!C:AQ, 9, 0)</f>
        <v>0</v>
      </c>
      <c r="F274" s="35" t="str">
        <f>VLOOKUP(A274, '1_문헌특성'!C:AQ, 27, 0)</f>
        <v>로봇</v>
      </c>
      <c r="G274" s="35">
        <f>VLOOKUP(A274, '1_문헌특성'!C:AQ, 28, 0)</f>
        <v>1</v>
      </c>
      <c r="H274" s="35">
        <f>VLOOKUP(A274, '1_문헌특성'!C:AQ, 29, 0)</f>
        <v>1</v>
      </c>
      <c r="I274" s="35" t="str">
        <f>VLOOKUP(A274, '1_문헌특성'!C:AQ, 30, 0)</f>
        <v>Lokomat® Pro Version 4</v>
      </c>
      <c r="J274" s="35" t="str">
        <f>VLOOKUP(A274, '1_문헌특성'!C:AQ, 33, 0)</f>
        <v>일반재활치료(Manual treadmill therapy)</v>
      </c>
      <c r="K274" s="88"/>
      <c r="L274" s="88" t="s">
        <v>75</v>
      </c>
      <c r="M274" s="88" t="s">
        <v>493</v>
      </c>
      <c r="N274" s="88" t="s">
        <v>494</v>
      </c>
      <c r="O274" s="89"/>
      <c r="P274" s="16" t="str">
        <f>VLOOKUP(A274,'1_문헌특성'!C:AQ,40,0)</f>
        <v>중재직후 10주</v>
      </c>
      <c r="Q274" s="88" t="s">
        <v>643</v>
      </c>
      <c r="R274" s="88">
        <v>6</v>
      </c>
      <c r="S274" s="88">
        <v>41.8</v>
      </c>
      <c r="T274" s="88">
        <v>3.7050000000000001</v>
      </c>
      <c r="U274" s="88">
        <v>6</v>
      </c>
      <c r="V274" s="88">
        <v>39.67</v>
      </c>
      <c r="W274" s="88">
        <v>3.637</v>
      </c>
      <c r="X274" s="88">
        <v>5.75</v>
      </c>
      <c r="Y274" s="88"/>
      <c r="Z274" s="90">
        <v>1.22</v>
      </c>
      <c r="AA274" s="90"/>
      <c r="AB274" s="90"/>
      <c r="AC274" s="90"/>
      <c r="AD274" s="88"/>
    </row>
    <row r="275" spans="1:30" s="91" customFormat="1" x14ac:dyDescent="0.3">
      <c r="A275" s="51">
        <v>5076</v>
      </c>
      <c r="B275" s="34" t="str">
        <f>VLOOKUP(A275,'1_문헌특성'!C:AQ,2,0)</f>
        <v>Sarhan (2014)</v>
      </c>
      <c r="C275" s="34" t="str">
        <f>VLOOKUP(A275,'1_문헌특성'!C:AQ,3,0)</f>
        <v>RCT</v>
      </c>
      <c r="D275" s="35" t="str">
        <f>VLOOKUP(A275, '1_문헌특성'!C:AQ, 8, 0)</f>
        <v>1.뇌성마비</v>
      </c>
      <c r="E275" s="34">
        <f>VLOOKUP(A275, '1_문헌특성'!C:AQ, 9, 0)</f>
        <v>0</v>
      </c>
      <c r="F275" s="35" t="str">
        <f>VLOOKUP(A275, '1_문헌특성'!C:AQ, 27, 0)</f>
        <v>로봇</v>
      </c>
      <c r="G275" s="35">
        <f>VLOOKUP(A275, '1_문헌특성'!C:AQ, 28, 0)</f>
        <v>1</v>
      </c>
      <c r="H275" s="35">
        <f>VLOOKUP(A275, '1_문헌특성'!C:AQ, 29, 0)</f>
        <v>1</v>
      </c>
      <c r="I275" s="35" t="str">
        <f>VLOOKUP(A275, '1_문헌특성'!C:AQ, 30, 0)</f>
        <v>Lokomat® Pro Version 4</v>
      </c>
      <c r="J275" s="35" t="str">
        <f>VLOOKUP(A275, '1_문헌특성'!C:AQ, 33, 0)</f>
        <v>일반재활치료(Manual treadmill therapy)</v>
      </c>
      <c r="K275" s="88"/>
      <c r="L275" s="88" t="s">
        <v>139</v>
      </c>
      <c r="M275" s="88" t="s">
        <v>495</v>
      </c>
      <c r="N275" s="88" t="s">
        <v>496</v>
      </c>
      <c r="O275" s="89" t="s">
        <v>80</v>
      </c>
      <c r="P275" s="16" t="str">
        <f>VLOOKUP(A275,'1_문헌특성'!C:AQ,40,0)</f>
        <v>중재직후 10주</v>
      </c>
      <c r="Q275" s="88">
        <v>0</v>
      </c>
      <c r="R275" s="88">
        <v>6</v>
      </c>
      <c r="S275" s="88">
        <v>14.6</v>
      </c>
      <c r="T275" s="88">
        <v>0.96599999999999997</v>
      </c>
      <c r="U275" s="88">
        <v>6</v>
      </c>
      <c r="V275" s="88">
        <v>15.3</v>
      </c>
      <c r="W275" s="88">
        <v>1.494</v>
      </c>
      <c r="X275" s="90"/>
      <c r="Y275" s="90"/>
      <c r="Z275" s="90"/>
      <c r="AA275" s="90"/>
      <c r="AB275" s="90"/>
      <c r="AC275" s="90"/>
      <c r="AD275" s="88"/>
    </row>
    <row r="276" spans="1:30" s="91" customFormat="1" x14ac:dyDescent="0.3">
      <c r="A276" s="51">
        <v>5076</v>
      </c>
      <c r="B276" s="34" t="str">
        <f>VLOOKUP(A276,'1_문헌특성'!C:AQ,2,0)</f>
        <v>Sarhan (2014)</v>
      </c>
      <c r="C276" s="34" t="str">
        <f>VLOOKUP(A276,'1_문헌특성'!C:AQ,3,0)</f>
        <v>RCT</v>
      </c>
      <c r="D276" s="35" t="str">
        <f>VLOOKUP(A276, '1_문헌특성'!C:AQ, 8, 0)</f>
        <v>1.뇌성마비</v>
      </c>
      <c r="E276" s="34">
        <f>VLOOKUP(A276, '1_문헌특성'!C:AQ, 9, 0)</f>
        <v>0</v>
      </c>
      <c r="F276" s="35" t="str">
        <f>VLOOKUP(A276, '1_문헌특성'!C:AQ, 27, 0)</f>
        <v>로봇</v>
      </c>
      <c r="G276" s="35">
        <f>VLOOKUP(A276, '1_문헌특성'!C:AQ, 28, 0)</f>
        <v>1</v>
      </c>
      <c r="H276" s="35">
        <f>VLOOKUP(A276, '1_문헌특성'!C:AQ, 29, 0)</f>
        <v>1</v>
      </c>
      <c r="I276" s="35" t="str">
        <f>VLOOKUP(A276, '1_문헌특성'!C:AQ, 30, 0)</f>
        <v>Lokomat® Pro Version 4</v>
      </c>
      <c r="J276" s="35" t="str">
        <f>VLOOKUP(A276, '1_문헌특성'!C:AQ, 33, 0)</f>
        <v>일반재활치료(Manual treadmill therapy)</v>
      </c>
      <c r="K276" s="88"/>
      <c r="L276" s="88" t="s">
        <v>139</v>
      </c>
      <c r="M276" s="88" t="s">
        <v>495</v>
      </c>
      <c r="N276" s="88" t="s">
        <v>496</v>
      </c>
      <c r="O276" s="89"/>
      <c r="P276" s="16" t="str">
        <f>VLOOKUP(A276,'1_문헌특성'!C:AQ,40,0)</f>
        <v>중재직후 10주</v>
      </c>
      <c r="Q276" s="88" t="s">
        <v>643</v>
      </c>
      <c r="R276" s="88">
        <v>6</v>
      </c>
      <c r="S276" s="88">
        <v>16.399999999999999</v>
      </c>
      <c r="T276" s="88">
        <v>2.75</v>
      </c>
      <c r="U276" s="88">
        <v>6</v>
      </c>
      <c r="V276" s="88">
        <v>16.600000000000001</v>
      </c>
      <c r="W276" s="88">
        <v>1.577</v>
      </c>
      <c r="X276" s="88">
        <v>1.8</v>
      </c>
      <c r="Y276" s="88"/>
      <c r="Z276" s="90">
        <v>1.3</v>
      </c>
      <c r="AA276" s="90"/>
      <c r="AB276" s="90"/>
      <c r="AC276" s="90"/>
      <c r="AD276" s="88"/>
    </row>
    <row r="277" spans="1:30" s="91" customFormat="1" x14ac:dyDescent="0.3">
      <c r="A277" s="51">
        <v>4603</v>
      </c>
      <c r="B277" s="34" t="str">
        <f>VLOOKUP(A277,'1_문헌특성'!C:AQ,2,0)</f>
        <v>Smania (2011)</v>
      </c>
      <c r="C277" s="34" t="str">
        <f>VLOOKUP(A277,'1_문헌특성'!C:AQ,3,0)</f>
        <v>RCT</v>
      </c>
      <c r="D277" s="35" t="str">
        <f>VLOOKUP(A277, '1_문헌특성'!C:AQ, 8, 0)</f>
        <v>1.뇌성마비</v>
      </c>
      <c r="E277" s="34">
        <f>VLOOKUP(A277, '1_문헌특성'!C:AQ, 9, 0)</f>
        <v>0</v>
      </c>
      <c r="F277" s="35" t="str">
        <f>VLOOKUP(A277, '1_문헌특성'!C:AQ, 27, 0)</f>
        <v>로봇+수동관절운동</v>
      </c>
      <c r="G277" s="35">
        <f>VLOOKUP(A277, '1_문헌특성'!C:AQ, 28, 0)</f>
        <v>2</v>
      </c>
      <c r="H277" s="35">
        <f>VLOOKUP(A277, '1_문헌특성'!C:AQ, 29, 0)</f>
        <v>2</v>
      </c>
      <c r="I277" s="35" t="str">
        <f>VLOOKUP(A277, '1_문헌특성'!C:AQ, 30, 0)</f>
        <v>Gangtrainer GT I</v>
      </c>
      <c r="J277" s="35" t="str">
        <f>VLOOKUP(A277, '1_문헌특성'!C:AQ, 33, 0)</f>
        <v>일반재활치료</v>
      </c>
      <c r="K277" s="88"/>
      <c r="L277" s="88" t="s">
        <v>75</v>
      </c>
      <c r="M277" s="88" t="s">
        <v>497</v>
      </c>
      <c r="N277" s="88" t="s">
        <v>403</v>
      </c>
      <c r="O277" s="89"/>
      <c r="P277" s="16" t="str">
        <f>VLOOKUP(A277,'1_문헌특성'!C:AQ,40,0)</f>
        <v>중재직후 2주, 추적관찰 1개월</v>
      </c>
      <c r="Q277" s="88">
        <v>0</v>
      </c>
      <c r="R277" s="88">
        <v>9</v>
      </c>
      <c r="S277" s="88">
        <v>0.89</v>
      </c>
      <c r="T277" s="88">
        <v>0.27</v>
      </c>
      <c r="U277" s="88">
        <v>9</v>
      </c>
      <c r="V277" s="88">
        <v>0.85</v>
      </c>
      <c r="W277" s="88">
        <v>0.25</v>
      </c>
      <c r="Z277" s="90"/>
      <c r="AA277" s="90"/>
      <c r="AC277" s="90"/>
      <c r="AD277" s="88"/>
    </row>
    <row r="278" spans="1:30" s="91" customFormat="1" x14ac:dyDescent="0.3">
      <c r="A278" s="51">
        <v>4603</v>
      </c>
      <c r="B278" s="34" t="str">
        <f>VLOOKUP(A278,'1_문헌특성'!C:AQ,2,0)</f>
        <v>Smania (2011)</v>
      </c>
      <c r="C278" s="34" t="str">
        <f>VLOOKUP(A278,'1_문헌특성'!C:AQ,3,0)</f>
        <v>RCT</v>
      </c>
      <c r="D278" s="35" t="str">
        <f>VLOOKUP(A278, '1_문헌특성'!C:AQ, 8, 0)</f>
        <v>1.뇌성마비</v>
      </c>
      <c r="E278" s="34">
        <f>VLOOKUP(A278, '1_문헌특성'!C:AQ, 9, 0)</f>
        <v>0</v>
      </c>
      <c r="F278" s="35" t="str">
        <f>VLOOKUP(A278, '1_문헌특성'!C:AQ, 27, 0)</f>
        <v>로봇+수동관절운동</v>
      </c>
      <c r="G278" s="35">
        <f>VLOOKUP(A278, '1_문헌특성'!C:AQ, 28, 0)</f>
        <v>2</v>
      </c>
      <c r="H278" s="35">
        <f>VLOOKUP(A278, '1_문헌특성'!C:AQ, 29, 0)</f>
        <v>2</v>
      </c>
      <c r="I278" s="35" t="str">
        <f>VLOOKUP(A278, '1_문헌특성'!C:AQ, 30, 0)</f>
        <v>Gangtrainer GT I</v>
      </c>
      <c r="J278" s="35" t="str">
        <f>VLOOKUP(A278, '1_문헌특성'!C:AQ, 33, 0)</f>
        <v>일반재활치료</v>
      </c>
      <c r="K278" s="88"/>
      <c r="L278" s="88" t="s">
        <v>75</v>
      </c>
      <c r="M278" s="88" t="s">
        <v>497</v>
      </c>
      <c r="N278" s="88" t="s">
        <v>403</v>
      </c>
      <c r="O278" s="89"/>
      <c r="P278" s="16" t="str">
        <f>VLOOKUP(A278,'1_문헌특성'!C:AQ,40,0)</f>
        <v>중재직후 2주, 추적관찰 1개월</v>
      </c>
      <c r="Q278" s="88" t="s">
        <v>696</v>
      </c>
      <c r="R278" s="88">
        <v>9</v>
      </c>
      <c r="S278" s="92">
        <v>0.97</v>
      </c>
      <c r="T278" s="92">
        <v>0.31</v>
      </c>
      <c r="U278" s="93">
        <v>9</v>
      </c>
      <c r="V278" s="92">
        <v>0.82</v>
      </c>
      <c r="W278" s="92">
        <v>0.22</v>
      </c>
      <c r="X278" s="91">
        <v>-0.08</v>
      </c>
      <c r="Z278" s="90">
        <v>0.02</v>
      </c>
      <c r="AA278" s="90"/>
      <c r="AB278" s="90">
        <v>7.0000000000000001E-3</v>
      </c>
      <c r="AC278" s="90" t="s">
        <v>498</v>
      </c>
      <c r="AD278" s="88"/>
    </row>
    <row r="279" spans="1:30" s="91" customFormat="1" x14ac:dyDescent="0.3">
      <c r="A279" s="51">
        <v>4603</v>
      </c>
      <c r="B279" s="34" t="str">
        <f>VLOOKUP(A279,'1_문헌특성'!C:AQ,2,0)</f>
        <v>Smania (2011)</v>
      </c>
      <c r="C279" s="34" t="str">
        <f>VLOOKUP(A279,'1_문헌특성'!C:AQ,3,0)</f>
        <v>RCT</v>
      </c>
      <c r="D279" s="35" t="str">
        <f>VLOOKUP(A279, '1_문헌특성'!C:AQ, 8, 0)</f>
        <v>1.뇌성마비</v>
      </c>
      <c r="E279" s="34">
        <f>VLOOKUP(A279, '1_문헌특성'!C:AQ, 9, 0)</f>
        <v>0</v>
      </c>
      <c r="F279" s="35" t="str">
        <f>VLOOKUP(A279, '1_문헌특성'!C:AQ, 27, 0)</f>
        <v>로봇+수동관절운동</v>
      </c>
      <c r="G279" s="35">
        <f>VLOOKUP(A279, '1_문헌특성'!C:AQ, 28, 0)</f>
        <v>2</v>
      </c>
      <c r="H279" s="35">
        <f>VLOOKUP(A279, '1_문헌특성'!C:AQ, 29, 0)</f>
        <v>2</v>
      </c>
      <c r="I279" s="35" t="str">
        <f>VLOOKUP(A279, '1_문헌특성'!C:AQ, 30, 0)</f>
        <v>Gangtrainer GT I</v>
      </c>
      <c r="J279" s="35" t="str">
        <f>VLOOKUP(A279, '1_문헌특성'!C:AQ, 33, 0)</f>
        <v>일반재활치료</v>
      </c>
      <c r="K279" s="88"/>
      <c r="L279" s="88" t="s">
        <v>75</v>
      </c>
      <c r="M279" s="88" t="s">
        <v>497</v>
      </c>
      <c r="N279" s="88" t="s">
        <v>403</v>
      </c>
      <c r="O279" s="89"/>
      <c r="P279" s="16" t="str">
        <f>VLOOKUP(A279,'1_문헌특성'!C:AQ,40,0)</f>
        <v>중재직후 2주, 추적관찰 1개월</v>
      </c>
      <c r="Q279" s="88" t="s">
        <v>445</v>
      </c>
      <c r="R279" s="88">
        <v>9</v>
      </c>
      <c r="S279" s="92">
        <v>1.01</v>
      </c>
      <c r="T279" s="92">
        <v>0.36</v>
      </c>
      <c r="U279" s="93">
        <v>9</v>
      </c>
      <c r="V279" s="92">
        <v>0.82</v>
      </c>
      <c r="W279" s="94">
        <v>0.21</v>
      </c>
      <c r="X279" s="91">
        <v>-0.12</v>
      </c>
      <c r="Z279" s="90">
        <v>0.03</v>
      </c>
      <c r="AA279" s="90"/>
      <c r="AB279" s="90">
        <v>4.0000000000000001E-3</v>
      </c>
      <c r="AC279" s="90" t="s">
        <v>499</v>
      </c>
      <c r="AD279" s="88"/>
    </row>
    <row r="280" spans="1:30" s="91" customFormat="1" ht="16.5" customHeight="1" x14ac:dyDescent="0.3">
      <c r="A280" s="51">
        <v>4603</v>
      </c>
      <c r="B280" s="34" t="str">
        <f>VLOOKUP(A280,'1_문헌특성'!C:AQ,2,0)</f>
        <v>Smania (2011)</v>
      </c>
      <c r="C280" s="34" t="str">
        <f>VLOOKUP(A280,'1_문헌특성'!C:AQ,3,0)</f>
        <v>RCT</v>
      </c>
      <c r="D280" s="35" t="str">
        <f>VLOOKUP(A280, '1_문헌특성'!C:AQ, 8, 0)</f>
        <v>1.뇌성마비</v>
      </c>
      <c r="E280" s="34">
        <f>VLOOKUP(A280, '1_문헌특성'!C:AQ, 9, 0)</f>
        <v>0</v>
      </c>
      <c r="F280" s="35" t="str">
        <f>VLOOKUP(A280, '1_문헌특성'!C:AQ, 27, 0)</f>
        <v>로봇+수동관절운동</v>
      </c>
      <c r="G280" s="35">
        <f>VLOOKUP(A280, '1_문헌특성'!C:AQ, 28, 0)</f>
        <v>2</v>
      </c>
      <c r="H280" s="35">
        <f>VLOOKUP(A280, '1_문헌특성'!C:AQ, 29, 0)</f>
        <v>2</v>
      </c>
      <c r="I280" s="35" t="str">
        <f>VLOOKUP(A280, '1_문헌특성'!C:AQ, 30, 0)</f>
        <v>Gangtrainer GT I</v>
      </c>
      <c r="J280" s="35" t="str">
        <f>VLOOKUP(A280, '1_문헌특성'!C:AQ, 33, 0)</f>
        <v>일반재활치료</v>
      </c>
      <c r="K280" s="88"/>
      <c r="L280" s="88" t="s">
        <v>75</v>
      </c>
      <c r="M280" s="88" t="s">
        <v>500</v>
      </c>
      <c r="N280" s="88" t="s">
        <v>79</v>
      </c>
      <c r="O280" s="89"/>
      <c r="P280" s="16" t="str">
        <f>VLOOKUP(A280,'1_문헌특성'!C:AQ,40,0)</f>
        <v>중재직후 2주, 추적관찰 1개월</v>
      </c>
      <c r="Q280" s="88">
        <v>0</v>
      </c>
      <c r="R280" s="88">
        <v>9</v>
      </c>
      <c r="S280" s="93">
        <v>292</v>
      </c>
      <c r="T280" s="94" t="s">
        <v>501</v>
      </c>
      <c r="U280" s="93">
        <v>9</v>
      </c>
      <c r="V280" s="92" t="s">
        <v>502</v>
      </c>
      <c r="W280" s="94" t="s">
        <v>503</v>
      </c>
      <c r="X280" s="90"/>
      <c r="Y280" s="90"/>
      <c r="Z280" s="90"/>
      <c r="AA280" s="90"/>
      <c r="AB280" s="90"/>
      <c r="AC280" s="90"/>
      <c r="AD280" s="88"/>
    </row>
    <row r="281" spans="1:30" s="91" customFormat="1" x14ac:dyDescent="0.3">
      <c r="A281" s="51">
        <v>4603</v>
      </c>
      <c r="B281" s="34" t="str">
        <f>VLOOKUP(A281,'1_문헌특성'!C:AQ,2,0)</f>
        <v>Smania (2011)</v>
      </c>
      <c r="C281" s="34" t="str">
        <f>VLOOKUP(A281,'1_문헌특성'!C:AQ,3,0)</f>
        <v>RCT</v>
      </c>
      <c r="D281" s="35" t="str">
        <f>VLOOKUP(A281, '1_문헌특성'!C:AQ, 8, 0)</f>
        <v>1.뇌성마비</v>
      </c>
      <c r="E281" s="34">
        <f>VLOOKUP(A281, '1_문헌특성'!C:AQ, 9, 0)</f>
        <v>0</v>
      </c>
      <c r="F281" s="35" t="str">
        <f>VLOOKUP(A281, '1_문헌특성'!C:AQ, 27, 0)</f>
        <v>로봇+수동관절운동</v>
      </c>
      <c r="G281" s="35">
        <f>VLOOKUP(A281, '1_문헌특성'!C:AQ, 28, 0)</f>
        <v>2</v>
      </c>
      <c r="H281" s="35">
        <f>VLOOKUP(A281, '1_문헌특성'!C:AQ, 29, 0)</f>
        <v>2</v>
      </c>
      <c r="I281" s="35" t="str">
        <f>VLOOKUP(A281, '1_문헌특성'!C:AQ, 30, 0)</f>
        <v>Gangtrainer GT I</v>
      </c>
      <c r="J281" s="35" t="str">
        <f>VLOOKUP(A281, '1_문헌특성'!C:AQ, 33, 0)</f>
        <v>일반재활치료</v>
      </c>
      <c r="K281" s="88"/>
      <c r="L281" s="88" t="s">
        <v>75</v>
      </c>
      <c r="M281" s="88" t="s">
        <v>500</v>
      </c>
      <c r="N281" s="88" t="s">
        <v>79</v>
      </c>
      <c r="O281" s="89"/>
      <c r="P281" s="16" t="str">
        <f>VLOOKUP(A281,'1_문헌특성'!C:AQ,40,0)</f>
        <v>중재직후 2주, 추적관찰 1개월</v>
      </c>
      <c r="Q281" s="88" t="s">
        <v>696</v>
      </c>
      <c r="R281" s="88">
        <v>9</v>
      </c>
      <c r="S281" s="93">
        <v>360</v>
      </c>
      <c r="T281" s="94" t="s">
        <v>504</v>
      </c>
      <c r="U281" s="93">
        <v>9</v>
      </c>
      <c r="V281" s="92" t="s">
        <v>505</v>
      </c>
      <c r="W281" s="94" t="s">
        <v>506</v>
      </c>
      <c r="X281" s="90">
        <v>-68.78</v>
      </c>
      <c r="Y281" s="90"/>
      <c r="Z281" s="90">
        <v>-0.67</v>
      </c>
      <c r="AA281" s="90"/>
      <c r="AB281" s="90">
        <v>1.4999999999999999E-2</v>
      </c>
      <c r="AC281" s="90" t="s">
        <v>498</v>
      </c>
      <c r="AD281" s="88"/>
    </row>
    <row r="282" spans="1:30" s="91" customFormat="1" x14ac:dyDescent="0.3">
      <c r="A282" s="51">
        <v>4603</v>
      </c>
      <c r="B282" s="34" t="str">
        <f>VLOOKUP(A282,'1_문헌특성'!C:AQ,2,0)</f>
        <v>Smania (2011)</v>
      </c>
      <c r="C282" s="34" t="str">
        <f>VLOOKUP(A282,'1_문헌특성'!C:AQ,3,0)</f>
        <v>RCT</v>
      </c>
      <c r="D282" s="35" t="str">
        <f>VLOOKUP(A282, '1_문헌특성'!C:AQ, 8, 0)</f>
        <v>1.뇌성마비</v>
      </c>
      <c r="E282" s="34">
        <f>VLOOKUP(A282, '1_문헌특성'!C:AQ, 9, 0)</f>
        <v>0</v>
      </c>
      <c r="F282" s="35" t="str">
        <f>VLOOKUP(A282, '1_문헌특성'!C:AQ, 27, 0)</f>
        <v>로봇+수동관절운동</v>
      </c>
      <c r="G282" s="35">
        <f>VLOOKUP(A282, '1_문헌특성'!C:AQ, 28, 0)</f>
        <v>2</v>
      </c>
      <c r="H282" s="35">
        <f>VLOOKUP(A282, '1_문헌특성'!C:AQ, 29, 0)</f>
        <v>2</v>
      </c>
      <c r="I282" s="35" t="str">
        <f>VLOOKUP(A282, '1_문헌특성'!C:AQ, 30, 0)</f>
        <v>Gangtrainer GT I</v>
      </c>
      <c r="J282" s="35" t="str">
        <f>VLOOKUP(A282, '1_문헌특성'!C:AQ, 33, 0)</f>
        <v>일반재활치료</v>
      </c>
      <c r="K282" s="88"/>
      <c r="L282" s="88" t="s">
        <v>75</v>
      </c>
      <c r="M282" s="88" t="s">
        <v>500</v>
      </c>
      <c r="N282" s="88" t="s">
        <v>79</v>
      </c>
      <c r="O282" s="89"/>
      <c r="P282" s="16" t="str">
        <f>VLOOKUP(A282,'1_문헌특성'!C:AQ,40,0)</f>
        <v>중재직후 2주, 추적관찰 1개월</v>
      </c>
      <c r="Q282" s="88" t="s">
        <v>445</v>
      </c>
      <c r="R282" s="88">
        <v>9</v>
      </c>
      <c r="S282" s="93">
        <v>361</v>
      </c>
      <c r="T282" s="94" t="s">
        <v>507</v>
      </c>
      <c r="U282" s="93">
        <v>9</v>
      </c>
      <c r="V282" s="92" t="s">
        <v>505</v>
      </c>
      <c r="W282" s="94" t="s">
        <v>508</v>
      </c>
      <c r="X282" s="90">
        <v>-69.33</v>
      </c>
      <c r="Y282" s="90"/>
      <c r="Z282" s="90">
        <v>-0.56000000000000005</v>
      </c>
      <c r="AA282" s="90"/>
      <c r="AB282" s="90">
        <v>7.0000000000000001E-3</v>
      </c>
      <c r="AC282" s="90" t="s">
        <v>499</v>
      </c>
      <c r="AD282" s="88"/>
    </row>
    <row r="283" spans="1:30" s="91" customFormat="1" x14ac:dyDescent="0.3">
      <c r="A283" s="51">
        <v>4603</v>
      </c>
      <c r="B283" s="34" t="str">
        <f>VLOOKUP(A283,'1_문헌특성'!C:AQ,2,0)</f>
        <v>Smania (2011)</v>
      </c>
      <c r="C283" s="34" t="str">
        <f>VLOOKUP(A283,'1_문헌특성'!C:AQ,3,0)</f>
        <v>RCT</v>
      </c>
      <c r="D283" s="35" t="str">
        <f>VLOOKUP(A283, '1_문헌특성'!C:AQ, 8, 0)</f>
        <v>1.뇌성마비</v>
      </c>
      <c r="E283" s="34">
        <f>VLOOKUP(A283, '1_문헌특성'!C:AQ, 9, 0)</f>
        <v>0</v>
      </c>
      <c r="F283" s="35" t="str">
        <f>VLOOKUP(A283, '1_문헌특성'!C:AQ, 27, 0)</f>
        <v>로봇+수동관절운동</v>
      </c>
      <c r="G283" s="35">
        <f>VLOOKUP(A283, '1_문헌특성'!C:AQ, 28, 0)</f>
        <v>2</v>
      </c>
      <c r="H283" s="35">
        <f>VLOOKUP(A283, '1_문헌특성'!C:AQ, 29, 0)</f>
        <v>2</v>
      </c>
      <c r="I283" s="35" t="str">
        <f>VLOOKUP(A283, '1_문헌특성'!C:AQ, 30, 0)</f>
        <v>Gangtrainer GT I</v>
      </c>
      <c r="J283" s="35" t="str">
        <f>VLOOKUP(A283, '1_문헌특성'!C:AQ, 33, 0)</f>
        <v>일반재활치료</v>
      </c>
      <c r="K283" s="88"/>
      <c r="L283" s="88" t="s">
        <v>509</v>
      </c>
      <c r="M283" s="88" t="s">
        <v>510</v>
      </c>
      <c r="N283" s="88" t="s">
        <v>511</v>
      </c>
      <c r="O283" s="89" t="s">
        <v>512</v>
      </c>
      <c r="P283" s="16" t="str">
        <f>VLOOKUP(A283,'1_문헌특성'!C:AQ,40,0)</f>
        <v>중재직후 2주, 추적관찰 1개월</v>
      </c>
      <c r="Q283" s="88">
        <v>0</v>
      </c>
      <c r="R283" s="88">
        <v>9</v>
      </c>
      <c r="S283" s="92">
        <v>92.66</v>
      </c>
      <c r="T283" s="92">
        <v>20.94</v>
      </c>
      <c r="U283" s="93">
        <v>9</v>
      </c>
      <c r="V283" s="92">
        <v>92.67</v>
      </c>
      <c r="W283" s="92">
        <v>17.73</v>
      </c>
      <c r="X283" s="90"/>
      <c r="Y283" s="90"/>
      <c r="Z283" s="90"/>
      <c r="AA283" s="90"/>
      <c r="AB283" s="90"/>
      <c r="AC283" s="90"/>
      <c r="AD283" s="88"/>
    </row>
    <row r="284" spans="1:30" s="91" customFormat="1" x14ac:dyDescent="0.3">
      <c r="A284" s="51">
        <v>4603</v>
      </c>
      <c r="B284" s="34" t="str">
        <f>VLOOKUP(A284,'1_문헌특성'!C:AQ,2,0)</f>
        <v>Smania (2011)</v>
      </c>
      <c r="C284" s="34" t="str">
        <f>VLOOKUP(A284,'1_문헌특성'!C:AQ,3,0)</f>
        <v>RCT</v>
      </c>
      <c r="D284" s="35" t="str">
        <f>VLOOKUP(A284, '1_문헌특성'!C:AQ, 8, 0)</f>
        <v>1.뇌성마비</v>
      </c>
      <c r="E284" s="34">
        <f>VLOOKUP(A284, '1_문헌특성'!C:AQ, 9, 0)</f>
        <v>0</v>
      </c>
      <c r="F284" s="35" t="str">
        <f>VLOOKUP(A284, '1_문헌특성'!C:AQ, 27, 0)</f>
        <v>로봇+수동관절운동</v>
      </c>
      <c r="G284" s="35">
        <f>VLOOKUP(A284, '1_문헌특성'!C:AQ, 28, 0)</f>
        <v>2</v>
      </c>
      <c r="H284" s="35">
        <f>VLOOKUP(A284, '1_문헌특성'!C:AQ, 29, 0)</f>
        <v>2</v>
      </c>
      <c r="I284" s="35" t="str">
        <f>VLOOKUP(A284, '1_문헌특성'!C:AQ, 30, 0)</f>
        <v>Gangtrainer GT I</v>
      </c>
      <c r="J284" s="35" t="str">
        <f>VLOOKUP(A284, '1_문헌특성'!C:AQ, 33, 0)</f>
        <v>일반재활치료</v>
      </c>
      <c r="K284" s="88"/>
      <c r="L284" s="88" t="s">
        <v>509</v>
      </c>
      <c r="M284" s="88" t="s">
        <v>510</v>
      </c>
      <c r="N284" s="88" t="s">
        <v>511</v>
      </c>
      <c r="O284" s="89" t="s">
        <v>512</v>
      </c>
      <c r="P284" s="16" t="str">
        <f>VLOOKUP(A284,'1_문헌특성'!C:AQ,40,0)</f>
        <v>중재직후 2주, 추적관찰 1개월</v>
      </c>
      <c r="Q284" s="88" t="s">
        <v>696</v>
      </c>
      <c r="R284" s="88">
        <v>9</v>
      </c>
      <c r="S284" s="92">
        <v>93.44</v>
      </c>
      <c r="T284" s="92">
        <v>21.68</v>
      </c>
      <c r="U284" s="93">
        <v>9</v>
      </c>
      <c r="V284" s="92">
        <v>92.89</v>
      </c>
      <c r="W284" s="93">
        <v>18</v>
      </c>
      <c r="X284" s="88">
        <v>-0.78</v>
      </c>
      <c r="Y284" s="88"/>
      <c r="Z284" s="90">
        <v>-0.22</v>
      </c>
      <c r="AA284" s="90"/>
      <c r="AB284" s="90">
        <v>0.46600000000000003</v>
      </c>
      <c r="AC284" s="90" t="s">
        <v>498</v>
      </c>
      <c r="AD284" s="88"/>
    </row>
    <row r="285" spans="1:30" s="91" customFormat="1" x14ac:dyDescent="0.3">
      <c r="A285" s="51">
        <v>4603</v>
      </c>
      <c r="B285" s="34" t="str">
        <f>VLOOKUP(A285,'1_문헌특성'!C:AQ,2,0)</f>
        <v>Smania (2011)</v>
      </c>
      <c r="C285" s="34" t="str">
        <f>VLOOKUP(A285,'1_문헌특성'!C:AQ,3,0)</f>
        <v>RCT</v>
      </c>
      <c r="D285" s="35" t="str">
        <f>VLOOKUP(A285, '1_문헌특성'!C:AQ, 8, 0)</f>
        <v>1.뇌성마비</v>
      </c>
      <c r="E285" s="34">
        <f>VLOOKUP(A285, '1_문헌특성'!C:AQ, 9, 0)</f>
        <v>0</v>
      </c>
      <c r="F285" s="35" t="str">
        <f>VLOOKUP(A285, '1_문헌특성'!C:AQ, 27, 0)</f>
        <v>로봇+수동관절운동</v>
      </c>
      <c r="G285" s="35">
        <f>VLOOKUP(A285, '1_문헌특성'!C:AQ, 28, 0)</f>
        <v>2</v>
      </c>
      <c r="H285" s="35">
        <f>VLOOKUP(A285, '1_문헌특성'!C:AQ, 29, 0)</f>
        <v>2</v>
      </c>
      <c r="I285" s="35" t="str">
        <f>VLOOKUP(A285, '1_문헌특성'!C:AQ, 30, 0)</f>
        <v>Gangtrainer GT I</v>
      </c>
      <c r="J285" s="35" t="str">
        <f>VLOOKUP(A285, '1_문헌특성'!C:AQ, 33, 0)</f>
        <v>일반재활치료</v>
      </c>
      <c r="K285" s="88"/>
      <c r="L285" s="88" t="s">
        <v>509</v>
      </c>
      <c r="M285" s="88" t="s">
        <v>510</v>
      </c>
      <c r="N285" s="88" t="s">
        <v>511</v>
      </c>
      <c r="O285" s="89" t="s">
        <v>512</v>
      </c>
      <c r="P285" s="16" t="str">
        <f>VLOOKUP(A285,'1_문헌특성'!C:AQ,40,0)</f>
        <v>중재직후 2주, 추적관찰 1개월</v>
      </c>
      <c r="Q285" s="88" t="s">
        <v>445</v>
      </c>
      <c r="R285" s="88">
        <v>9</v>
      </c>
      <c r="S285" s="92">
        <v>93.44</v>
      </c>
      <c r="T285" s="92">
        <v>21.68</v>
      </c>
      <c r="U285" s="93">
        <v>9</v>
      </c>
      <c r="V285" s="92">
        <v>92.89</v>
      </c>
      <c r="W285" s="93">
        <v>18</v>
      </c>
      <c r="X285" s="88">
        <v>-0.78</v>
      </c>
      <c r="Y285" s="88"/>
      <c r="Z285" s="90">
        <v>-0.22</v>
      </c>
      <c r="AA285" s="90"/>
      <c r="AB285" s="90">
        <v>0.46600000000000003</v>
      </c>
      <c r="AC285" s="90" t="s">
        <v>499</v>
      </c>
      <c r="AD285" s="88"/>
    </row>
    <row r="286" spans="1:30" s="91" customFormat="1" x14ac:dyDescent="0.3">
      <c r="A286" s="51">
        <v>4603</v>
      </c>
      <c r="B286" s="34" t="str">
        <f>VLOOKUP(A286,'1_문헌특성'!C:AQ,2,0)</f>
        <v>Smania (2011)</v>
      </c>
      <c r="C286" s="34" t="str">
        <f>VLOOKUP(A286,'1_문헌특성'!C:AQ,3,0)</f>
        <v>RCT</v>
      </c>
      <c r="D286" s="35" t="str">
        <f>VLOOKUP(A286, '1_문헌특성'!C:AQ, 8, 0)</f>
        <v>1.뇌성마비</v>
      </c>
      <c r="E286" s="34">
        <f>VLOOKUP(A286, '1_문헌특성'!C:AQ, 9, 0)</f>
        <v>0</v>
      </c>
      <c r="F286" s="35" t="str">
        <f>VLOOKUP(A286, '1_문헌특성'!C:AQ, 27, 0)</f>
        <v>로봇+수동관절운동</v>
      </c>
      <c r="G286" s="35">
        <f>VLOOKUP(A286, '1_문헌특성'!C:AQ, 28, 0)</f>
        <v>2</v>
      </c>
      <c r="H286" s="35">
        <f>VLOOKUP(A286, '1_문헌특성'!C:AQ, 29, 0)</f>
        <v>2</v>
      </c>
      <c r="I286" s="35" t="str">
        <f>VLOOKUP(A286, '1_문헌특성'!C:AQ, 30, 0)</f>
        <v>Gangtrainer GT I</v>
      </c>
      <c r="J286" s="35" t="str">
        <f>VLOOKUP(A286, '1_문헌특성'!C:AQ, 33, 0)</f>
        <v>일반재활치료</v>
      </c>
      <c r="K286" s="88"/>
      <c r="L286" s="88"/>
      <c r="M286" s="88" t="s">
        <v>513</v>
      </c>
      <c r="N286" s="88"/>
      <c r="O286" s="89"/>
      <c r="P286" s="16" t="str">
        <f>VLOOKUP(A286,'1_문헌특성'!C:AQ,40,0)</f>
        <v>중재직후 2주, 추적관찰 1개월</v>
      </c>
      <c r="Q286" s="88" t="s">
        <v>696</v>
      </c>
      <c r="R286" s="88">
        <v>9</v>
      </c>
      <c r="S286" s="88"/>
      <c r="T286" s="88"/>
      <c r="U286" s="93">
        <v>9</v>
      </c>
      <c r="V286" s="88"/>
      <c r="W286" s="88"/>
      <c r="X286" s="90">
        <v>0.78</v>
      </c>
      <c r="Y286" s="90"/>
      <c r="Z286" s="90">
        <v>0.05</v>
      </c>
      <c r="AA286" s="90"/>
      <c r="AB286" s="90">
        <v>0.57999999999999996</v>
      </c>
      <c r="AC286" s="90"/>
      <c r="AD286" s="88"/>
    </row>
    <row r="287" spans="1:30" s="91" customFormat="1" x14ac:dyDescent="0.3">
      <c r="A287" s="51">
        <v>4603</v>
      </c>
      <c r="B287" s="34" t="str">
        <f>VLOOKUP(A287,'1_문헌특성'!C:AQ,2,0)</f>
        <v>Smania (2011)</v>
      </c>
      <c r="C287" s="34" t="str">
        <f>VLOOKUP(A287,'1_문헌특성'!C:AQ,3,0)</f>
        <v>RCT</v>
      </c>
      <c r="D287" s="35" t="str">
        <f>VLOOKUP(A287, '1_문헌특성'!C:AQ, 8, 0)</f>
        <v>1.뇌성마비</v>
      </c>
      <c r="E287" s="34">
        <f>VLOOKUP(A287, '1_문헌특성'!C:AQ, 9, 0)</f>
        <v>0</v>
      </c>
      <c r="F287" s="35" t="str">
        <f>VLOOKUP(A287, '1_문헌특성'!C:AQ, 27, 0)</f>
        <v>로봇+수동관절운동</v>
      </c>
      <c r="G287" s="35">
        <f>VLOOKUP(A287, '1_문헌특성'!C:AQ, 28, 0)</f>
        <v>2</v>
      </c>
      <c r="H287" s="35">
        <f>VLOOKUP(A287, '1_문헌특성'!C:AQ, 29, 0)</f>
        <v>2</v>
      </c>
      <c r="I287" s="35" t="str">
        <f>VLOOKUP(A287, '1_문헌특성'!C:AQ, 30, 0)</f>
        <v>Gangtrainer GT I</v>
      </c>
      <c r="J287" s="35" t="str">
        <f>VLOOKUP(A287, '1_문헌특성'!C:AQ, 33, 0)</f>
        <v>일반재활치료</v>
      </c>
      <c r="K287" s="88"/>
      <c r="L287" s="88"/>
      <c r="M287" s="88" t="s">
        <v>513</v>
      </c>
      <c r="N287" s="88"/>
      <c r="O287" s="89"/>
      <c r="P287" s="16" t="str">
        <f>VLOOKUP(A287,'1_문헌특성'!C:AQ,40,0)</f>
        <v>중재직후 2주, 추적관찰 1개월</v>
      </c>
      <c r="Q287" s="88" t="s">
        <v>445</v>
      </c>
      <c r="R287" s="88">
        <v>9</v>
      </c>
      <c r="S287" s="88"/>
      <c r="T287" s="88"/>
      <c r="U287" s="93">
        <v>9</v>
      </c>
      <c r="V287" s="88"/>
      <c r="W287" s="88"/>
      <c r="X287" s="90">
        <v>2.71</v>
      </c>
      <c r="Y287" s="90"/>
      <c r="Z287" s="90">
        <v>0.15</v>
      </c>
      <c r="AA287" s="90"/>
      <c r="AB287" s="90">
        <v>5.0000000000000001E-3</v>
      </c>
      <c r="AC287" s="90"/>
      <c r="AD287" s="88"/>
    </row>
    <row r="288" spans="1:30" s="91" customFormat="1" x14ac:dyDescent="0.3">
      <c r="A288" s="51">
        <v>4603</v>
      </c>
      <c r="B288" s="34" t="str">
        <f>VLOOKUP(A288,'1_문헌특성'!C:AQ,2,0)</f>
        <v>Smania (2011)</v>
      </c>
      <c r="C288" s="34" t="str">
        <f>VLOOKUP(A288,'1_문헌특성'!C:AQ,3,0)</f>
        <v>RCT</v>
      </c>
      <c r="D288" s="35" t="str">
        <f>VLOOKUP(A288, '1_문헌특성'!C:AQ, 8, 0)</f>
        <v>1.뇌성마비</v>
      </c>
      <c r="E288" s="34">
        <f>VLOOKUP(A288, '1_문헌특성'!C:AQ, 9, 0)</f>
        <v>0</v>
      </c>
      <c r="F288" s="35" t="str">
        <f>VLOOKUP(A288, '1_문헌특성'!C:AQ, 27, 0)</f>
        <v>로봇+수동관절운동</v>
      </c>
      <c r="G288" s="35">
        <f>VLOOKUP(A288, '1_문헌특성'!C:AQ, 28, 0)</f>
        <v>2</v>
      </c>
      <c r="H288" s="35">
        <f>VLOOKUP(A288, '1_문헌특성'!C:AQ, 29, 0)</f>
        <v>2</v>
      </c>
      <c r="I288" s="35" t="str">
        <f>VLOOKUP(A288, '1_문헌특성'!C:AQ, 30, 0)</f>
        <v>Gangtrainer GT I</v>
      </c>
      <c r="J288" s="35" t="str">
        <f>VLOOKUP(A288, '1_문헌특성'!C:AQ, 33, 0)</f>
        <v>일반재활치료</v>
      </c>
      <c r="K288" s="88"/>
      <c r="L288" s="88"/>
      <c r="M288" s="88" t="s">
        <v>514</v>
      </c>
      <c r="N288" s="88"/>
      <c r="O288" s="89"/>
      <c r="P288" s="16" t="str">
        <f>VLOOKUP(A288,'1_문헌특성'!C:AQ,40,0)</f>
        <v>중재직후 2주, 추적관찰 1개월</v>
      </c>
      <c r="Q288" s="88" t="s">
        <v>696</v>
      </c>
      <c r="R288" s="88">
        <v>9</v>
      </c>
      <c r="S288" s="88"/>
      <c r="T288" s="88"/>
      <c r="U288" s="93">
        <v>9</v>
      </c>
      <c r="V288" s="88"/>
      <c r="W288" s="88"/>
      <c r="X288" s="90">
        <v>2.02</v>
      </c>
      <c r="Y288" s="90"/>
      <c r="Z288" s="90">
        <v>0.22</v>
      </c>
      <c r="AA288" s="90"/>
      <c r="AB288" s="90">
        <v>8.9999999999999993E-3</v>
      </c>
      <c r="AC288" s="90"/>
      <c r="AD288" s="88"/>
    </row>
    <row r="289" spans="1:30" s="91" customFormat="1" x14ac:dyDescent="0.3">
      <c r="A289" s="51">
        <v>4603</v>
      </c>
      <c r="B289" s="34" t="str">
        <f>VLOOKUP(A289,'1_문헌특성'!C:AQ,2,0)</f>
        <v>Smania (2011)</v>
      </c>
      <c r="C289" s="34" t="str">
        <f>VLOOKUP(A289,'1_문헌특성'!C:AQ,3,0)</f>
        <v>RCT</v>
      </c>
      <c r="D289" s="35" t="str">
        <f>VLOOKUP(A289, '1_문헌특성'!C:AQ, 8, 0)</f>
        <v>1.뇌성마비</v>
      </c>
      <c r="E289" s="34">
        <f>VLOOKUP(A289, '1_문헌특성'!C:AQ, 9, 0)</f>
        <v>0</v>
      </c>
      <c r="F289" s="35" t="str">
        <f>VLOOKUP(A289, '1_문헌특성'!C:AQ, 27, 0)</f>
        <v>로봇+수동관절운동</v>
      </c>
      <c r="G289" s="35">
        <f>VLOOKUP(A289, '1_문헌특성'!C:AQ, 28, 0)</f>
        <v>2</v>
      </c>
      <c r="H289" s="35">
        <f>VLOOKUP(A289, '1_문헌특성'!C:AQ, 29, 0)</f>
        <v>2</v>
      </c>
      <c r="I289" s="35" t="str">
        <f>VLOOKUP(A289, '1_문헌특성'!C:AQ, 30, 0)</f>
        <v>Gangtrainer GT I</v>
      </c>
      <c r="J289" s="35" t="str">
        <f>VLOOKUP(A289, '1_문헌특성'!C:AQ, 33, 0)</f>
        <v>일반재활치료</v>
      </c>
      <c r="K289" s="88"/>
      <c r="L289" s="88"/>
      <c r="M289" s="88" t="s">
        <v>514</v>
      </c>
      <c r="N289" s="88"/>
      <c r="O289" s="89"/>
      <c r="P289" s="16" t="str">
        <f>VLOOKUP(A289,'1_문헌특성'!C:AQ,40,0)</f>
        <v>중재직후 2주, 추적관찰 1개월</v>
      </c>
      <c r="Q289" s="88" t="s">
        <v>445</v>
      </c>
      <c r="R289" s="88">
        <v>9</v>
      </c>
      <c r="S289" s="88"/>
      <c r="T289" s="88"/>
      <c r="U289" s="93">
        <v>9</v>
      </c>
      <c r="V289" s="88"/>
      <c r="W289" s="88"/>
      <c r="X289" s="90">
        <v>3.18</v>
      </c>
      <c r="Y289" s="90"/>
      <c r="Z289" s="90">
        <v>9.0999999999999998E-2</v>
      </c>
      <c r="AA289" s="90"/>
      <c r="AB289" s="95">
        <v>0</v>
      </c>
      <c r="AC289" s="90"/>
      <c r="AD289" s="88"/>
    </row>
    <row r="290" spans="1:30" s="91" customFormat="1" x14ac:dyDescent="0.3">
      <c r="A290" s="51">
        <v>4603</v>
      </c>
      <c r="B290" s="34" t="str">
        <f>VLOOKUP(A290,'1_문헌특성'!C:AQ,2,0)</f>
        <v>Smania (2011)</v>
      </c>
      <c r="C290" s="34" t="str">
        <f>VLOOKUP(A290,'1_문헌특성'!C:AQ,3,0)</f>
        <v>RCT</v>
      </c>
      <c r="D290" s="35" t="str">
        <f>VLOOKUP(A290, '1_문헌특성'!C:AQ, 8, 0)</f>
        <v>1.뇌성마비</v>
      </c>
      <c r="E290" s="34">
        <f>VLOOKUP(A290, '1_문헌특성'!C:AQ, 9, 0)</f>
        <v>0</v>
      </c>
      <c r="F290" s="35" t="str">
        <f>VLOOKUP(A290, '1_문헌특성'!C:AQ, 27, 0)</f>
        <v>로봇+수동관절운동</v>
      </c>
      <c r="G290" s="35">
        <f>VLOOKUP(A290, '1_문헌특성'!C:AQ, 28, 0)</f>
        <v>2</v>
      </c>
      <c r="H290" s="35">
        <f>VLOOKUP(A290, '1_문헌특성'!C:AQ, 29, 0)</f>
        <v>2</v>
      </c>
      <c r="I290" s="35" t="str">
        <f>VLOOKUP(A290, '1_문헌특성'!C:AQ, 30, 0)</f>
        <v>Gangtrainer GT I</v>
      </c>
      <c r="J290" s="35" t="str">
        <f>VLOOKUP(A290, '1_문헌특성'!C:AQ, 33, 0)</f>
        <v>일반재활치료</v>
      </c>
      <c r="K290" s="88"/>
      <c r="L290" s="88"/>
      <c r="M290" s="88" t="s">
        <v>515</v>
      </c>
      <c r="N290" s="88"/>
      <c r="O290" s="89"/>
      <c r="P290" s="16" t="str">
        <f>VLOOKUP(A290,'1_문헌특성'!C:AQ,40,0)</f>
        <v>중재직후 2주, 추적관찰 1개월</v>
      </c>
      <c r="Q290" s="88" t="s">
        <v>696</v>
      </c>
      <c r="R290" s="88">
        <v>9</v>
      </c>
      <c r="S290" s="88"/>
      <c r="T290" s="88"/>
      <c r="U290" s="93">
        <v>9</v>
      </c>
      <c r="V290" s="88"/>
      <c r="W290" s="88"/>
      <c r="X290" s="90">
        <v>0.93</v>
      </c>
      <c r="Y290" s="90"/>
      <c r="Z290" s="90">
        <v>0.08</v>
      </c>
      <c r="AA290" s="90"/>
      <c r="AB290" s="90">
        <v>0.03</v>
      </c>
      <c r="AC290" s="90"/>
      <c r="AD290" s="88"/>
    </row>
    <row r="291" spans="1:30" s="91" customFormat="1" x14ac:dyDescent="0.3">
      <c r="A291" s="51">
        <v>4603</v>
      </c>
      <c r="B291" s="34" t="str">
        <f>VLOOKUP(A291,'1_문헌특성'!C:AQ,2,0)</f>
        <v>Smania (2011)</v>
      </c>
      <c r="C291" s="34" t="str">
        <f>VLOOKUP(A291,'1_문헌특성'!C:AQ,3,0)</f>
        <v>RCT</v>
      </c>
      <c r="D291" s="35" t="str">
        <f>VLOOKUP(A291, '1_문헌특성'!C:AQ, 8, 0)</f>
        <v>1.뇌성마비</v>
      </c>
      <c r="E291" s="34">
        <f>VLOOKUP(A291, '1_문헌특성'!C:AQ, 9, 0)</f>
        <v>0</v>
      </c>
      <c r="F291" s="35" t="str">
        <f>VLOOKUP(A291, '1_문헌특성'!C:AQ, 27, 0)</f>
        <v>로봇+수동관절운동</v>
      </c>
      <c r="G291" s="35">
        <f>VLOOKUP(A291, '1_문헌특성'!C:AQ, 28, 0)</f>
        <v>2</v>
      </c>
      <c r="H291" s="35">
        <f>VLOOKUP(A291, '1_문헌특성'!C:AQ, 29, 0)</f>
        <v>2</v>
      </c>
      <c r="I291" s="35" t="str">
        <f>VLOOKUP(A291, '1_문헌특성'!C:AQ, 30, 0)</f>
        <v>Gangtrainer GT I</v>
      </c>
      <c r="J291" s="35" t="str">
        <f>VLOOKUP(A291, '1_문헌특성'!C:AQ, 33, 0)</f>
        <v>일반재활치료</v>
      </c>
      <c r="K291" s="88"/>
      <c r="L291" s="88"/>
      <c r="M291" s="88" t="s">
        <v>515</v>
      </c>
      <c r="N291" s="88"/>
      <c r="O291" s="89"/>
      <c r="P291" s="16" t="str">
        <f>VLOOKUP(A291,'1_문헌특성'!C:AQ,40,0)</f>
        <v>중재직후 2주, 추적관찰 1개월</v>
      </c>
      <c r="Q291" s="88" t="s">
        <v>445</v>
      </c>
      <c r="R291" s="88">
        <v>9</v>
      </c>
      <c r="S291" s="88"/>
      <c r="T291" s="88"/>
      <c r="U291" s="93">
        <v>9</v>
      </c>
      <c r="V291" s="88"/>
      <c r="W291" s="88"/>
      <c r="X291" s="90">
        <v>2.25</v>
      </c>
      <c r="Y291" s="90"/>
      <c r="Z291" s="90">
        <v>0.01</v>
      </c>
      <c r="AA291" s="90"/>
      <c r="AB291" s="90">
        <v>4.0000000000000001E-3</v>
      </c>
      <c r="AC291" s="90"/>
      <c r="AD291" s="88"/>
    </row>
    <row r="292" spans="1:30" s="91" customFormat="1" x14ac:dyDescent="0.3">
      <c r="A292" s="51">
        <v>4603</v>
      </c>
      <c r="B292" s="34" t="str">
        <f>VLOOKUP(A292,'1_문헌특성'!C:AQ,2,0)</f>
        <v>Smania (2011)</v>
      </c>
      <c r="C292" s="34" t="str">
        <f>VLOOKUP(A292,'1_문헌특성'!C:AQ,3,0)</f>
        <v>RCT</v>
      </c>
      <c r="D292" s="35" t="str">
        <f>VLOOKUP(A292, '1_문헌특성'!C:AQ, 8, 0)</f>
        <v>1.뇌성마비</v>
      </c>
      <c r="E292" s="34">
        <f>VLOOKUP(A292, '1_문헌특성'!C:AQ, 9, 0)</f>
        <v>0</v>
      </c>
      <c r="F292" s="35" t="str">
        <f>VLOOKUP(A292, '1_문헌특성'!C:AQ, 27, 0)</f>
        <v>로봇+수동관절운동</v>
      </c>
      <c r="G292" s="35">
        <f>VLOOKUP(A292, '1_문헌특성'!C:AQ, 28, 0)</f>
        <v>2</v>
      </c>
      <c r="H292" s="35">
        <f>VLOOKUP(A292, '1_문헌특성'!C:AQ, 29, 0)</f>
        <v>2</v>
      </c>
      <c r="I292" s="35" t="str">
        <f>VLOOKUP(A292, '1_문헌특성'!C:AQ, 30, 0)</f>
        <v>Gangtrainer GT I</v>
      </c>
      <c r="J292" s="35" t="str">
        <f>VLOOKUP(A292, '1_문헌특성'!C:AQ, 33, 0)</f>
        <v>일반재활치료</v>
      </c>
      <c r="K292" s="88"/>
      <c r="L292" s="88"/>
      <c r="M292" s="88" t="s">
        <v>516</v>
      </c>
      <c r="N292" s="88"/>
      <c r="O292" s="89"/>
      <c r="P292" s="16" t="str">
        <f>VLOOKUP(A292,'1_문헌특성'!C:AQ,40,0)</f>
        <v>중재직후 2주, 추적관찰 1개월</v>
      </c>
      <c r="Q292" s="88" t="s">
        <v>696</v>
      </c>
      <c r="R292" s="88">
        <v>9</v>
      </c>
      <c r="S292" s="88"/>
      <c r="T292" s="88"/>
      <c r="U292" s="93">
        <v>9</v>
      </c>
      <c r="V292" s="88"/>
      <c r="W292" s="88"/>
      <c r="X292" s="90">
        <v>3.23</v>
      </c>
      <c r="Y292" s="90"/>
      <c r="Z292" s="90">
        <v>0.23</v>
      </c>
      <c r="AA292" s="90"/>
      <c r="AB292" s="90">
        <v>0.85</v>
      </c>
      <c r="AC292" s="90"/>
      <c r="AD292" s="88"/>
    </row>
    <row r="293" spans="1:30" s="91" customFormat="1" x14ac:dyDescent="0.3">
      <c r="A293" s="51">
        <v>4603</v>
      </c>
      <c r="B293" s="34" t="str">
        <f>VLOOKUP(A293,'1_문헌특성'!C:AQ,2,0)</f>
        <v>Smania (2011)</v>
      </c>
      <c r="C293" s="34" t="str">
        <f>VLOOKUP(A293,'1_문헌특성'!C:AQ,3,0)</f>
        <v>RCT</v>
      </c>
      <c r="D293" s="35" t="str">
        <f>VLOOKUP(A293, '1_문헌특성'!C:AQ, 8, 0)</f>
        <v>1.뇌성마비</v>
      </c>
      <c r="E293" s="34">
        <f>VLOOKUP(A293, '1_문헌특성'!C:AQ, 9, 0)</f>
        <v>0</v>
      </c>
      <c r="F293" s="35" t="str">
        <f>VLOOKUP(A293, '1_문헌특성'!C:AQ, 27, 0)</f>
        <v>로봇+수동관절운동</v>
      </c>
      <c r="G293" s="35">
        <f>VLOOKUP(A293, '1_문헌특성'!C:AQ, 28, 0)</f>
        <v>2</v>
      </c>
      <c r="H293" s="35">
        <f>VLOOKUP(A293, '1_문헌특성'!C:AQ, 29, 0)</f>
        <v>2</v>
      </c>
      <c r="I293" s="35" t="str">
        <f>VLOOKUP(A293, '1_문헌특성'!C:AQ, 30, 0)</f>
        <v>Gangtrainer GT I</v>
      </c>
      <c r="J293" s="35" t="str">
        <f>VLOOKUP(A293, '1_문헌특성'!C:AQ, 33, 0)</f>
        <v>일반재활치료</v>
      </c>
      <c r="K293" s="88"/>
      <c r="L293" s="88"/>
      <c r="M293" s="88" t="s">
        <v>516</v>
      </c>
      <c r="N293" s="88"/>
      <c r="O293" s="89"/>
      <c r="P293" s="16" t="str">
        <f>VLOOKUP(A293,'1_문헌특성'!C:AQ,40,0)</f>
        <v>중재직후 2주, 추적관찰 1개월</v>
      </c>
      <c r="Q293" s="88" t="s">
        <v>445</v>
      </c>
      <c r="R293" s="88">
        <v>9</v>
      </c>
      <c r="S293" s="88"/>
      <c r="T293" s="88"/>
      <c r="U293" s="93">
        <v>9</v>
      </c>
      <c r="V293" s="88"/>
      <c r="W293" s="88"/>
      <c r="X293" s="90">
        <v>3.32</v>
      </c>
      <c r="Y293" s="90"/>
      <c r="Z293" s="90">
        <v>-0.09</v>
      </c>
      <c r="AA293" s="90"/>
      <c r="AB293" s="90">
        <v>3.5000000000000003E-2</v>
      </c>
      <c r="AC293" s="90"/>
      <c r="AD293" s="88"/>
    </row>
    <row r="294" spans="1:30" s="91" customFormat="1" x14ac:dyDescent="0.3">
      <c r="A294" s="51">
        <v>4603</v>
      </c>
      <c r="B294" s="34" t="str">
        <f>VLOOKUP(A294,'1_문헌특성'!C:AQ,2,0)</f>
        <v>Smania (2011)</v>
      </c>
      <c r="C294" s="34" t="str">
        <f>VLOOKUP(A294,'1_문헌특성'!C:AQ,3,0)</f>
        <v>RCT</v>
      </c>
      <c r="D294" s="35" t="str">
        <f>VLOOKUP(A294, '1_문헌특성'!C:AQ, 8, 0)</f>
        <v>1.뇌성마비</v>
      </c>
      <c r="E294" s="34">
        <f>VLOOKUP(A294, '1_문헌특성'!C:AQ, 9, 0)</f>
        <v>0</v>
      </c>
      <c r="F294" s="35" t="str">
        <f>VLOOKUP(A294, '1_문헌특성'!C:AQ, 27, 0)</f>
        <v>로봇+수동관절운동</v>
      </c>
      <c r="G294" s="35">
        <f>VLOOKUP(A294, '1_문헌특성'!C:AQ, 28, 0)</f>
        <v>2</v>
      </c>
      <c r="H294" s="35">
        <f>VLOOKUP(A294, '1_문헌특성'!C:AQ, 29, 0)</f>
        <v>2</v>
      </c>
      <c r="I294" s="35" t="str">
        <f>VLOOKUP(A294, '1_문헌특성'!C:AQ, 30, 0)</f>
        <v>Gangtrainer GT I</v>
      </c>
      <c r="J294" s="35" t="str">
        <f>VLOOKUP(A294, '1_문헌특성'!C:AQ, 33, 0)</f>
        <v>일반재활치료</v>
      </c>
      <c r="K294" s="88"/>
      <c r="L294" s="88"/>
      <c r="M294" s="88" t="s">
        <v>517</v>
      </c>
      <c r="N294" s="88"/>
      <c r="O294" s="89"/>
      <c r="P294" s="16" t="str">
        <f>VLOOKUP(A294,'1_문헌특성'!C:AQ,40,0)</f>
        <v>중재직후 2주, 추적관찰 1개월</v>
      </c>
      <c r="Q294" s="88" t="s">
        <v>696</v>
      </c>
      <c r="R294" s="88">
        <v>9</v>
      </c>
      <c r="S294" s="88"/>
      <c r="T294" s="88"/>
      <c r="U294" s="93">
        <v>9</v>
      </c>
      <c r="V294" s="88"/>
      <c r="W294" s="88"/>
      <c r="X294" s="90">
        <v>1.66</v>
      </c>
      <c r="Y294" s="90"/>
      <c r="Z294" s="90">
        <v>-0.02</v>
      </c>
      <c r="AA294" s="90"/>
      <c r="AB294" s="90">
        <v>0.12</v>
      </c>
      <c r="AC294" s="90"/>
      <c r="AD294" s="88"/>
    </row>
    <row r="295" spans="1:30" s="91" customFormat="1" x14ac:dyDescent="0.3">
      <c r="A295" s="51">
        <v>4603</v>
      </c>
      <c r="B295" s="34" t="str">
        <f>VLOOKUP(A295,'1_문헌특성'!C:AQ,2,0)</f>
        <v>Smania (2011)</v>
      </c>
      <c r="C295" s="34" t="str">
        <f>VLOOKUP(A295,'1_문헌특성'!C:AQ,3,0)</f>
        <v>RCT</v>
      </c>
      <c r="D295" s="35" t="str">
        <f>VLOOKUP(A295, '1_문헌특성'!C:AQ, 8, 0)</f>
        <v>1.뇌성마비</v>
      </c>
      <c r="E295" s="34">
        <f>VLOOKUP(A295, '1_문헌특성'!C:AQ, 9, 0)</f>
        <v>0</v>
      </c>
      <c r="F295" s="35" t="str">
        <f>VLOOKUP(A295, '1_문헌특성'!C:AQ, 27, 0)</f>
        <v>로봇+수동관절운동</v>
      </c>
      <c r="G295" s="35">
        <f>VLOOKUP(A295, '1_문헌특성'!C:AQ, 28, 0)</f>
        <v>2</v>
      </c>
      <c r="H295" s="35">
        <f>VLOOKUP(A295, '1_문헌특성'!C:AQ, 29, 0)</f>
        <v>2</v>
      </c>
      <c r="I295" s="35" t="str">
        <f>VLOOKUP(A295, '1_문헌특성'!C:AQ, 30, 0)</f>
        <v>Gangtrainer GT I</v>
      </c>
      <c r="J295" s="35" t="str">
        <f>VLOOKUP(A295, '1_문헌특성'!C:AQ, 33, 0)</f>
        <v>일반재활치료</v>
      </c>
      <c r="K295" s="88"/>
      <c r="L295" s="88"/>
      <c r="M295" s="88" t="s">
        <v>517</v>
      </c>
      <c r="N295" s="88"/>
      <c r="O295" s="89"/>
      <c r="P295" s="16" t="str">
        <f>VLOOKUP(A295,'1_문헌특성'!C:AQ,40,0)</f>
        <v>중재직후 2주, 추적관찰 1개월</v>
      </c>
      <c r="Q295" s="88" t="s">
        <v>445</v>
      </c>
      <c r="R295" s="88">
        <v>9</v>
      </c>
      <c r="S295" s="88"/>
      <c r="T295" s="88"/>
      <c r="U295" s="93">
        <v>9</v>
      </c>
      <c r="V295" s="88"/>
      <c r="W295" s="88"/>
      <c r="X295" s="90">
        <v>-0.46</v>
      </c>
      <c r="Y295" s="90"/>
      <c r="Z295" s="90">
        <v>-7.0000000000000007E-2</v>
      </c>
      <c r="AA295" s="90"/>
      <c r="AB295" s="90">
        <v>0.35099999999999998</v>
      </c>
      <c r="AC295" s="90"/>
      <c r="AD295" s="88"/>
    </row>
    <row r="296" spans="1:30" x14ac:dyDescent="0.3">
      <c r="A296" s="51">
        <v>4603</v>
      </c>
      <c r="B296" s="34" t="str">
        <f>VLOOKUP(A296,'1_문헌특성'!C:AQ,2,0)</f>
        <v>Smania (2011)</v>
      </c>
      <c r="C296" s="34" t="str">
        <f>VLOOKUP(A296,'1_문헌특성'!C:AQ,3,0)</f>
        <v>RCT</v>
      </c>
      <c r="D296" s="35" t="str">
        <f>VLOOKUP(A296, '1_문헌특성'!C:AQ, 8, 0)</f>
        <v>1.뇌성마비</v>
      </c>
      <c r="E296" s="34">
        <f>VLOOKUP(A296, '1_문헌특성'!C:AQ, 9, 0)</f>
        <v>0</v>
      </c>
      <c r="F296" s="35" t="str">
        <f>VLOOKUP(A296, '1_문헌특성'!C:AQ, 27, 0)</f>
        <v>로봇+수동관절운동</v>
      </c>
      <c r="G296" s="35">
        <f>VLOOKUP(A296, '1_문헌특성'!C:AQ, 28, 0)</f>
        <v>2</v>
      </c>
      <c r="H296" s="35">
        <f>VLOOKUP(A296, '1_문헌특성'!C:AQ, 29, 0)</f>
        <v>2</v>
      </c>
      <c r="I296" s="35" t="str">
        <f>VLOOKUP(A296, '1_문헌특성'!C:AQ, 30, 0)</f>
        <v>Gangtrainer GT I</v>
      </c>
      <c r="J296" s="35" t="str">
        <f>VLOOKUP(A296, '1_문헌특성'!C:AQ, 33, 0)</f>
        <v>일반재활치료</v>
      </c>
      <c r="M296" s="17" t="s">
        <v>518</v>
      </c>
      <c r="P296" s="16" t="str">
        <f>VLOOKUP(A296,'1_문헌특성'!C:AQ,40,0)</f>
        <v>중재직후 2주, 추적관찰 1개월</v>
      </c>
      <c r="Q296" s="88" t="s">
        <v>696</v>
      </c>
      <c r="R296" s="88">
        <v>9</v>
      </c>
      <c r="U296" s="93">
        <v>9</v>
      </c>
      <c r="X296" s="12">
        <v>1.82</v>
      </c>
      <c r="Z296" s="12">
        <v>-0.17</v>
      </c>
      <c r="AB296" s="12">
        <v>0.52900000000000003</v>
      </c>
    </row>
    <row r="297" spans="1:30" x14ac:dyDescent="0.3">
      <c r="A297" s="51">
        <v>4603</v>
      </c>
      <c r="B297" s="34" t="str">
        <f>VLOOKUP(A297,'1_문헌특성'!C:AQ,2,0)</f>
        <v>Smania (2011)</v>
      </c>
      <c r="C297" s="34" t="str">
        <f>VLOOKUP(A297,'1_문헌특성'!C:AQ,3,0)</f>
        <v>RCT</v>
      </c>
      <c r="D297" s="35" t="str">
        <f>VLOOKUP(A297, '1_문헌특성'!C:AQ, 8, 0)</f>
        <v>1.뇌성마비</v>
      </c>
      <c r="E297" s="34">
        <f>VLOOKUP(A297, '1_문헌특성'!C:AQ, 9, 0)</f>
        <v>0</v>
      </c>
      <c r="F297" s="35" t="str">
        <f>VLOOKUP(A297, '1_문헌특성'!C:AQ, 27, 0)</f>
        <v>로봇+수동관절운동</v>
      </c>
      <c r="G297" s="35">
        <f>VLOOKUP(A297, '1_문헌특성'!C:AQ, 28, 0)</f>
        <v>2</v>
      </c>
      <c r="H297" s="35">
        <f>VLOOKUP(A297, '1_문헌특성'!C:AQ, 29, 0)</f>
        <v>2</v>
      </c>
      <c r="I297" s="35" t="str">
        <f>VLOOKUP(A297, '1_문헌특성'!C:AQ, 30, 0)</f>
        <v>Gangtrainer GT I</v>
      </c>
      <c r="J297" s="35" t="str">
        <f>VLOOKUP(A297, '1_문헌특성'!C:AQ, 33, 0)</f>
        <v>일반재활치료</v>
      </c>
      <c r="M297" s="17" t="s">
        <v>518</v>
      </c>
      <c r="P297" s="16" t="str">
        <f>VLOOKUP(A297,'1_문헌특성'!C:AQ,40,0)</f>
        <v>중재직후 2주, 추적관찰 1개월</v>
      </c>
      <c r="Q297" s="88" t="s">
        <v>445</v>
      </c>
      <c r="R297" s="88">
        <v>9</v>
      </c>
      <c r="U297" s="93">
        <v>9</v>
      </c>
      <c r="X297" s="12">
        <v>-0.12</v>
      </c>
      <c r="Z297" s="12">
        <v>-0.01</v>
      </c>
      <c r="AB297" s="12">
        <v>0.85499999999999998</v>
      </c>
    </row>
    <row r="298" spans="1:30" x14ac:dyDescent="0.3">
      <c r="A298" s="51">
        <v>4603</v>
      </c>
      <c r="B298" s="34" t="str">
        <f>VLOOKUP(A298,'1_문헌특성'!C:AQ,2,0)</f>
        <v>Smania (2011)</v>
      </c>
      <c r="C298" s="34" t="str">
        <f>VLOOKUP(A298,'1_문헌특성'!C:AQ,3,0)</f>
        <v>RCT</v>
      </c>
      <c r="D298" s="35" t="str">
        <f>VLOOKUP(A298, '1_문헌특성'!C:AQ, 8, 0)</f>
        <v>1.뇌성마비</v>
      </c>
      <c r="E298" s="34">
        <f>VLOOKUP(A298, '1_문헌특성'!C:AQ, 9, 0)</f>
        <v>0</v>
      </c>
      <c r="F298" s="35" t="str">
        <f>VLOOKUP(A298, '1_문헌특성'!C:AQ, 27, 0)</f>
        <v>로봇+수동관절운동</v>
      </c>
      <c r="G298" s="35">
        <f>VLOOKUP(A298, '1_문헌특성'!C:AQ, 28, 0)</f>
        <v>2</v>
      </c>
      <c r="H298" s="35">
        <f>VLOOKUP(A298, '1_문헌특성'!C:AQ, 29, 0)</f>
        <v>2</v>
      </c>
      <c r="I298" s="35" t="str">
        <f>VLOOKUP(A298, '1_문헌특성'!C:AQ, 30, 0)</f>
        <v>Gangtrainer GT I</v>
      </c>
      <c r="J298" s="35" t="str">
        <f>VLOOKUP(A298, '1_문헌특성'!C:AQ, 33, 0)</f>
        <v>일반재활치료</v>
      </c>
      <c r="M298" s="17" t="s">
        <v>519</v>
      </c>
      <c r="P298" s="16" t="str">
        <f>VLOOKUP(A298,'1_문헌특성'!C:AQ,40,0)</f>
        <v>중재직후 2주, 추적관찰 1개월</v>
      </c>
      <c r="Q298" s="88" t="s">
        <v>696</v>
      </c>
      <c r="R298" s="88">
        <v>9</v>
      </c>
      <c r="U298" s="93">
        <v>9</v>
      </c>
      <c r="X298" s="12">
        <v>1.27</v>
      </c>
      <c r="Z298" s="12">
        <v>2.38</v>
      </c>
      <c r="AB298" s="12">
        <v>0.32900000000000001</v>
      </c>
    </row>
    <row r="299" spans="1:30" x14ac:dyDescent="0.3">
      <c r="A299" s="51">
        <v>4603</v>
      </c>
      <c r="B299" s="34" t="str">
        <f>VLOOKUP(A299,'1_문헌특성'!C:AQ,2,0)</f>
        <v>Smania (2011)</v>
      </c>
      <c r="C299" s="34" t="str">
        <f>VLOOKUP(A299,'1_문헌특성'!C:AQ,3,0)</f>
        <v>RCT</v>
      </c>
      <c r="D299" s="35" t="str">
        <f>VLOOKUP(A299, '1_문헌특성'!C:AQ, 8, 0)</f>
        <v>1.뇌성마비</v>
      </c>
      <c r="E299" s="34">
        <f>VLOOKUP(A299, '1_문헌특성'!C:AQ, 9, 0)</f>
        <v>0</v>
      </c>
      <c r="F299" s="35" t="str">
        <f>VLOOKUP(A299, '1_문헌특성'!C:AQ, 27, 0)</f>
        <v>로봇+수동관절운동</v>
      </c>
      <c r="G299" s="35">
        <f>VLOOKUP(A299, '1_문헌특성'!C:AQ, 28, 0)</f>
        <v>2</v>
      </c>
      <c r="H299" s="35">
        <f>VLOOKUP(A299, '1_문헌특성'!C:AQ, 29, 0)</f>
        <v>2</v>
      </c>
      <c r="I299" s="35" t="str">
        <f>VLOOKUP(A299, '1_문헌특성'!C:AQ, 30, 0)</f>
        <v>Gangtrainer GT I</v>
      </c>
      <c r="J299" s="35" t="str">
        <f>VLOOKUP(A299, '1_문헌특성'!C:AQ, 33, 0)</f>
        <v>일반재활치료</v>
      </c>
      <c r="M299" s="17" t="s">
        <v>519</v>
      </c>
      <c r="P299" s="16" t="str">
        <f>VLOOKUP(A299,'1_문헌특성'!C:AQ,40,0)</f>
        <v>중재직후 2주, 추적관찰 1개월</v>
      </c>
      <c r="Q299" s="88" t="s">
        <v>445</v>
      </c>
      <c r="R299" s="88">
        <v>9</v>
      </c>
      <c r="U299" s="93">
        <v>9</v>
      </c>
      <c r="X299" s="12">
        <v>7.0000000000000007E-2</v>
      </c>
      <c r="Z299" s="12">
        <v>0.11</v>
      </c>
      <c r="AB299" s="12">
        <v>0.55900000000000005</v>
      </c>
    </row>
    <row r="300" spans="1:30" x14ac:dyDescent="0.3">
      <c r="A300" s="51">
        <v>4603</v>
      </c>
      <c r="B300" s="34" t="str">
        <f>VLOOKUP(A300,'1_문헌특성'!C:AQ,2,0)</f>
        <v>Smania (2011)</v>
      </c>
      <c r="C300" s="34" t="str">
        <f>VLOOKUP(A300,'1_문헌특성'!C:AQ,3,0)</f>
        <v>RCT</v>
      </c>
      <c r="D300" s="35" t="str">
        <f>VLOOKUP(A300, '1_문헌특성'!C:AQ, 8, 0)</f>
        <v>1.뇌성마비</v>
      </c>
      <c r="E300" s="34">
        <f>VLOOKUP(A300, '1_문헌특성'!C:AQ, 9, 0)</f>
        <v>0</v>
      </c>
      <c r="F300" s="35" t="str">
        <f>VLOOKUP(A300, '1_문헌특성'!C:AQ, 27, 0)</f>
        <v>로봇+수동관절운동</v>
      </c>
      <c r="G300" s="35">
        <f>VLOOKUP(A300, '1_문헌특성'!C:AQ, 28, 0)</f>
        <v>2</v>
      </c>
      <c r="H300" s="35">
        <f>VLOOKUP(A300, '1_문헌특성'!C:AQ, 29, 0)</f>
        <v>2</v>
      </c>
      <c r="I300" s="35" t="str">
        <f>VLOOKUP(A300, '1_문헌특성'!C:AQ, 30, 0)</f>
        <v>Gangtrainer GT I</v>
      </c>
      <c r="J300" s="35" t="str">
        <f>VLOOKUP(A300, '1_문헌특성'!C:AQ, 33, 0)</f>
        <v>일반재활치료</v>
      </c>
      <c r="M300" s="17" t="s">
        <v>520</v>
      </c>
      <c r="P300" s="16" t="str">
        <f>VLOOKUP(A300,'1_문헌특성'!C:AQ,40,0)</f>
        <v>중재직후 2주, 추적관찰 1개월</v>
      </c>
      <c r="Q300" s="88" t="s">
        <v>696</v>
      </c>
      <c r="R300" s="88">
        <v>9</v>
      </c>
      <c r="U300" s="93">
        <v>9</v>
      </c>
      <c r="X300" s="12">
        <v>2.06</v>
      </c>
      <c r="Z300" s="12">
        <v>-0.08</v>
      </c>
      <c r="AB300" s="12">
        <v>4.4999999999999998E-2</v>
      </c>
    </row>
    <row r="301" spans="1:30" x14ac:dyDescent="0.3">
      <c r="A301" s="51">
        <v>4603</v>
      </c>
      <c r="B301" s="34" t="str">
        <f>VLOOKUP(A301,'1_문헌특성'!C:AQ,2,0)</f>
        <v>Smania (2011)</v>
      </c>
      <c r="C301" s="34" t="str">
        <f>VLOOKUP(A301,'1_문헌특성'!C:AQ,3,0)</f>
        <v>RCT</v>
      </c>
      <c r="D301" s="35" t="str">
        <f>VLOOKUP(A301, '1_문헌특성'!C:AQ, 8, 0)</f>
        <v>1.뇌성마비</v>
      </c>
      <c r="E301" s="34">
        <f>VLOOKUP(A301, '1_문헌특성'!C:AQ, 9, 0)</f>
        <v>0</v>
      </c>
      <c r="F301" s="35" t="str">
        <f>VLOOKUP(A301, '1_문헌특성'!C:AQ, 27, 0)</f>
        <v>로봇+수동관절운동</v>
      </c>
      <c r="G301" s="35">
        <f>VLOOKUP(A301, '1_문헌특성'!C:AQ, 28, 0)</f>
        <v>2</v>
      </c>
      <c r="H301" s="35">
        <f>VLOOKUP(A301, '1_문헌특성'!C:AQ, 29, 0)</f>
        <v>2</v>
      </c>
      <c r="I301" s="35" t="str">
        <f>VLOOKUP(A301, '1_문헌특성'!C:AQ, 30, 0)</f>
        <v>Gangtrainer GT I</v>
      </c>
      <c r="J301" s="35" t="str">
        <f>VLOOKUP(A301, '1_문헌특성'!C:AQ, 33, 0)</f>
        <v>일반재활치료</v>
      </c>
      <c r="M301" s="17" t="s">
        <v>520</v>
      </c>
      <c r="P301" s="16" t="str">
        <f>VLOOKUP(A301,'1_문헌특성'!C:AQ,40,0)</f>
        <v>중재직후 2주, 추적관찰 1개월</v>
      </c>
      <c r="Q301" s="88" t="s">
        <v>445</v>
      </c>
      <c r="R301" s="88">
        <v>9</v>
      </c>
      <c r="U301" s="93">
        <v>9</v>
      </c>
      <c r="X301" s="12">
        <v>2.0699999999999998</v>
      </c>
      <c r="Z301" s="12">
        <v>-0.03</v>
      </c>
      <c r="AB301" s="12">
        <v>0.184</v>
      </c>
    </row>
    <row r="302" spans="1:30" x14ac:dyDescent="0.3">
      <c r="A302" s="51">
        <v>4603</v>
      </c>
      <c r="B302" s="34" t="str">
        <f>VLOOKUP(A302,'1_문헌특성'!C:AQ,2,0)</f>
        <v>Smania (2011)</v>
      </c>
      <c r="C302" s="34" t="str">
        <f>VLOOKUP(A302,'1_문헌특성'!C:AQ,3,0)</f>
        <v>RCT</v>
      </c>
      <c r="D302" s="35" t="str">
        <f>VLOOKUP(A302, '1_문헌특성'!C:AQ, 8, 0)</f>
        <v>1.뇌성마비</v>
      </c>
      <c r="E302" s="34">
        <f>VLOOKUP(A302, '1_문헌특성'!C:AQ, 9, 0)</f>
        <v>0</v>
      </c>
      <c r="F302" s="35" t="str">
        <f>VLOOKUP(A302, '1_문헌특성'!C:AQ, 27, 0)</f>
        <v>로봇+수동관절운동</v>
      </c>
      <c r="G302" s="35">
        <f>VLOOKUP(A302, '1_문헌특성'!C:AQ, 28, 0)</f>
        <v>2</v>
      </c>
      <c r="H302" s="35">
        <f>VLOOKUP(A302, '1_문헌특성'!C:AQ, 29, 0)</f>
        <v>2</v>
      </c>
      <c r="I302" s="35" t="str">
        <f>VLOOKUP(A302, '1_문헌특성'!C:AQ, 30, 0)</f>
        <v>Gangtrainer GT I</v>
      </c>
      <c r="J302" s="35" t="str">
        <f>VLOOKUP(A302, '1_문헌특성'!C:AQ, 33, 0)</f>
        <v>일반재활치료</v>
      </c>
      <c r="M302" s="17" t="s">
        <v>521</v>
      </c>
      <c r="P302" s="16" t="str">
        <f>VLOOKUP(A302,'1_문헌특성'!C:AQ,40,0)</f>
        <v>중재직후 2주, 추적관찰 1개월</v>
      </c>
      <c r="Q302" s="88" t="s">
        <v>696</v>
      </c>
      <c r="R302" s="88">
        <v>9</v>
      </c>
      <c r="U302" s="93">
        <v>9</v>
      </c>
      <c r="X302" s="12">
        <v>2.83</v>
      </c>
      <c r="Z302" s="12">
        <v>3.04</v>
      </c>
      <c r="AB302" s="75">
        <v>1</v>
      </c>
    </row>
    <row r="303" spans="1:30" x14ac:dyDescent="0.3">
      <c r="A303" s="51">
        <v>4603</v>
      </c>
      <c r="B303" s="34" t="str">
        <f>VLOOKUP(A303,'1_문헌특성'!C:AQ,2,0)</f>
        <v>Smania (2011)</v>
      </c>
      <c r="C303" s="34" t="str">
        <f>VLOOKUP(A303,'1_문헌특성'!C:AQ,3,0)</f>
        <v>RCT</v>
      </c>
      <c r="D303" s="35" t="str">
        <f>VLOOKUP(A303, '1_문헌특성'!C:AQ, 8, 0)</f>
        <v>1.뇌성마비</v>
      </c>
      <c r="E303" s="34">
        <f>VLOOKUP(A303, '1_문헌특성'!C:AQ, 9, 0)</f>
        <v>0</v>
      </c>
      <c r="F303" s="35" t="str">
        <f>VLOOKUP(A303, '1_문헌특성'!C:AQ, 27, 0)</f>
        <v>로봇+수동관절운동</v>
      </c>
      <c r="G303" s="35">
        <f>VLOOKUP(A303, '1_문헌특성'!C:AQ, 28, 0)</f>
        <v>2</v>
      </c>
      <c r="H303" s="35">
        <f>VLOOKUP(A303, '1_문헌특성'!C:AQ, 29, 0)</f>
        <v>2</v>
      </c>
      <c r="I303" s="35" t="str">
        <f>VLOOKUP(A303, '1_문헌특성'!C:AQ, 30, 0)</f>
        <v>Gangtrainer GT I</v>
      </c>
      <c r="J303" s="35" t="str">
        <f>VLOOKUP(A303, '1_문헌특성'!C:AQ, 33, 0)</f>
        <v>일반재활치료</v>
      </c>
      <c r="M303" s="17" t="s">
        <v>521</v>
      </c>
      <c r="P303" s="16" t="str">
        <f>VLOOKUP(A303,'1_문헌특성'!C:AQ,40,0)</f>
        <v>중재직후 2주, 추적관찰 1개월</v>
      </c>
      <c r="Q303" s="88" t="s">
        <v>445</v>
      </c>
      <c r="R303" s="88">
        <v>9</v>
      </c>
      <c r="U303" s="93">
        <v>9</v>
      </c>
      <c r="X303" s="12">
        <v>-0.06</v>
      </c>
      <c r="Z303" s="12">
        <v>-1.4E-2</v>
      </c>
      <c r="AB303" s="96">
        <v>0.38</v>
      </c>
    </row>
    <row r="304" spans="1:30" x14ac:dyDescent="0.3">
      <c r="A304" s="51">
        <v>4603</v>
      </c>
      <c r="B304" s="34" t="str">
        <f>VLOOKUP(A304,'1_문헌특성'!C:AQ,2,0)</f>
        <v>Smania (2011)</v>
      </c>
      <c r="C304" s="34" t="str">
        <f>VLOOKUP(A304,'1_문헌특성'!C:AQ,3,0)</f>
        <v>RCT</v>
      </c>
      <c r="D304" s="35" t="str">
        <f>VLOOKUP(A304, '1_문헌특성'!C:AQ, 8, 0)</f>
        <v>1.뇌성마비</v>
      </c>
      <c r="E304" s="34">
        <f>VLOOKUP(A304, '1_문헌특성'!C:AQ, 9, 0)</f>
        <v>0</v>
      </c>
      <c r="F304" s="35" t="str">
        <f>VLOOKUP(A304, '1_문헌특성'!C:AQ, 27, 0)</f>
        <v>로봇+수동관절운동</v>
      </c>
      <c r="G304" s="35">
        <f>VLOOKUP(A304, '1_문헌특성'!C:AQ, 28, 0)</f>
        <v>2</v>
      </c>
      <c r="H304" s="35">
        <f>VLOOKUP(A304, '1_문헌특성'!C:AQ, 29, 0)</f>
        <v>2</v>
      </c>
      <c r="I304" s="35" t="str">
        <f>VLOOKUP(A304, '1_문헌특성'!C:AQ, 30, 0)</f>
        <v>Gangtrainer GT I</v>
      </c>
      <c r="J304" s="35" t="str">
        <f>VLOOKUP(A304, '1_문헌특성'!C:AQ, 33, 0)</f>
        <v>일반재활치료</v>
      </c>
      <c r="M304" s="17" t="s">
        <v>522</v>
      </c>
      <c r="P304" s="16" t="str">
        <f>VLOOKUP(A304,'1_문헌특성'!C:AQ,40,0)</f>
        <v>중재직후 2주, 추적관찰 1개월</v>
      </c>
      <c r="Q304" s="88" t="s">
        <v>696</v>
      </c>
      <c r="R304" s="88">
        <v>9</v>
      </c>
      <c r="U304" s="93">
        <v>9</v>
      </c>
      <c r="X304" s="12">
        <v>2.82</v>
      </c>
      <c r="Z304" s="12">
        <v>-0.08</v>
      </c>
      <c r="AB304" s="12">
        <v>9.6000000000000002E-2</v>
      </c>
    </row>
    <row r="305" spans="1:30" x14ac:dyDescent="0.3">
      <c r="A305" s="51">
        <v>4603</v>
      </c>
      <c r="B305" s="34" t="str">
        <f>VLOOKUP(A305,'1_문헌특성'!C:AQ,2,0)</f>
        <v>Smania (2011)</v>
      </c>
      <c r="C305" s="34" t="str">
        <f>VLOOKUP(A305,'1_문헌특성'!C:AQ,3,0)</f>
        <v>RCT</v>
      </c>
      <c r="D305" s="35" t="str">
        <f>VLOOKUP(A305, '1_문헌특성'!C:AQ, 8, 0)</f>
        <v>1.뇌성마비</v>
      </c>
      <c r="E305" s="34">
        <f>VLOOKUP(A305, '1_문헌특성'!C:AQ, 9, 0)</f>
        <v>0</v>
      </c>
      <c r="F305" s="35" t="str">
        <f>VLOOKUP(A305, '1_문헌특성'!C:AQ, 27, 0)</f>
        <v>로봇+수동관절운동</v>
      </c>
      <c r="G305" s="35">
        <f>VLOOKUP(A305, '1_문헌특성'!C:AQ, 28, 0)</f>
        <v>2</v>
      </c>
      <c r="H305" s="35">
        <f>VLOOKUP(A305, '1_문헌특성'!C:AQ, 29, 0)</f>
        <v>2</v>
      </c>
      <c r="I305" s="35" t="str">
        <f>VLOOKUP(A305, '1_문헌특성'!C:AQ, 30, 0)</f>
        <v>Gangtrainer GT I</v>
      </c>
      <c r="J305" s="35" t="str">
        <f>VLOOKUP(A305, '1_문헌특성'!C:AQ, 33, 0)</f>
        <v>일반재활치료</v>
      </c>
      <c r="M305" s="17" t="s">
        <v>522</v>
      </c>
      <c r="P305" s="16" t="str">
        <f>VLOOKUP(A305,'1_문헌특성'!C:AQ,40,0)</f>
        <v>중재직후 2주, 추적관찰 1개월</v>
      </c>
      <c r="Q305" s="88" t="s">
        <v>445</v>
      </c>
      <c r="R305" s="88">
        <v>9</v>
      </c>
      <c r="U305" s="93">
        <v>9</v>
      </c>
      <c r="X305" s="12">
        <v>3.3</v>
      </c>
      <c r="Z305" s="12">
        <v>-0.21</v>
      </c>
      <c r="AB305" s="12">
        <v>1.7999999999999999E-2</v>
      </c>
    </row>
    <row r="306" spans="1:30" x14ac:dyDescent="0.3">
      <c r="A306" s="51">
        <v>4603</v>
      </c>
      <c r="B306" s="34" t="str">
        <f>VLOOKUP(A306,'1_문헌특성'!C:AQ,2,0)</f>
        <v>Smania (2011)</v>
      </c>
      <c r="C306" s="34" t="str">
        <f>VLOOKUP(A306,'1_문헌특성'!C:AQ,3,0)</f>
        <v>RCT</v>
      </c>
      <c r="D306" s="35" t="str">
        <f>VLOOKUP(A306, '1_문헌특성'!C:AQ, 8, 0)</f>
        <v>1.뇌성마비</v>
      </c>
      <c r="E306" s="34">
        <f>VLOOKUP(A306, '1_문헌특성'!C:AQ, 9, 0)</f>
        <v>0</v>
      </c>
      <c r="F306" s="35" t="str">
        <f>VLOOKUP(A306, '1_문헌특성'!C:AQ, 27, 0)</f>
        <v>로봇+수동관절운동</v>
      </c>
      <c r="G306" s="35">
        <f>VLOOKUP(A306, '1_문헌특성'!C:AQ, 28, 0)</f>
        <v>2</v>
      </c>
      <c r="H306" s="35">
        <f>VLOOKUP(A306, '1_문헌특성'!C:AQ, 29, 0)</f>
        <v>2</v>
      </c>
      <c r="I306" s="35" t="str">
        <f>VLOOKUP(A306, '1_문헌특성'!C:AQ, 30, 0)</f>
        <v>Gangtrainer GT I</v>
      </c>
      <c r="J306" s="35" t="str">
        <f>VLOOKUP(A306, '1_문헌특성'!C:AQ, 33, 0)</f>
        <v>일반재활치료</v>
      </c>
      <c r="M306" s="17" t="s">
        <v>523</v>
      </c>
      <c r="P306" s="16" t="str">
        <f>VLOOKUP(A306,'1_문헌특성'!C:AQ,40,0)</f>
        <v>중재직후 2주, 추적관찰 1개월</v>
      </c>
      <c r="Q306" s="88" t="s">
        <v>696</v>
      </c>
      <c r="R306" s="88">
        <v>9</v>
      </c>
      <c r="U306" s="93">
        <v>9</v>
      </c>
      <c r="X306" s="12">
        <v>1.88</v>
      </c>
      <c r="Z306" s="12">
        <v>-0.17</v>
      </c>
      <c r="AB306" s="12">
        <v>0.23599999999999999</v>
      </c>
    </row>
    <row r="307" spans="1:30" x14ac:dyDescent="0.3">
      <c r="A307" s="51">
        <v>4603</v>
      </c>
      <c r="B307" s="34" t="str">
        <f>VLOOKUP(A307,'1_문헌특성'!C:AQ,2,0)</f>
        <v>Smania (2011)</v>
      </c>
      <c r="C307" s="34" t="str">
        <f>VLOOKUP(A307,'1_문헌특성'!C:AQ,3,0)</f>
        <v>RCT</v>
      </c>
      <c r="D307" s="35" t="str">
        <f>VLOOKUP(A307, '1_문헌특성'!C:AQ, 8, 0)</f>
        <v>1.뇌성마비</v>
      </c>
      <c r="E307" s="34">
        <f>VLOOKUP(A307, '1_문헌특성'!C:AQ, 9, 0)</f>
        <v>0</v>
      </c>
      <c r="F307" s="35" t="str">
        <f>VLOOKUP(A307, '1_문헌특성'!C:AQ, 27, 0)</f>
        <v>로봇+수동관절운동</v>
      </c>
      <c r="G307" s="35">
        <f>VLOOKUP(A307, '1_문헌특성'!C:AQ, 28, 0)</f>
        <v>2</v>
      </c>
      <c r="H307" s="35">
        <f>VLOOKUP(A307, '1_문헌특성'!C:AQ, 29, 0)</f>
        <v>2</v>
      </c>
      <c r="I307" s="35" t="str">
        <f>VLOOKUP(A307, '1_문헌특성'!C:AQ, 30, 0)</f>
        <v>Gangtrainer GT I</v>
      </c>
      <c r="J307" s="35" t="str">
        <f>VLOOKUP(A307, '1_문헌특성'!C:AQ, 33, 0)</f>
        <v>일반재활치료</v>
      </c>
      <c r="M307" s="17" t="s">
        <v>523</v>
      </c>
      <c r="P307" s="16" t="str">
        <f>VLOOKUP(A307,'1_문헌특성'!C:AQ,40,0)</f>
        <v>중재직후 2주, 추적관찰 1개월</v>
      </c>
      <c r="Q307" s="88" t="s">
        <v>445</v>
      </c>
      <c r="R307" s="88">
        <v>9</v>
      </c>
      <c r="U307" s="93">
        <v>9</v>
      </c>
      <c r="X307" s="12">
        <v>1.98</v>
      </c>
      <c r="Z307" s="12">
        <v>-0.17</v>
      </c>
      <c r="AB307" s="12">
        <v>0.46600000000000003</v>
      </c>
    </row>
    <row r="308" spans="1:30" x14ac:dyDescent="0.3">
      <c r="A308" s="51">
        <v>4603</v>
      </c>
      <c r="B308" s="34" t="str">
        <f>VLOOKUP(A308,'1_문헌특성'!C:AQ,2,0)</f>
        <v>Smania (2011)</v>
      </c>
      <c r="C308" s="34" t="str">
        <f>VLOOKUP(A308,'1_문헌특성'!C:AQ,3,0)</f>
        <v>RCT</v>
      </c>
      <c r="D308" s="35" t="str">
        <f>VLOOKUP(A308, '1_문헌특성'!C:AQ, 8, 0)</f>
        <v>1.뇌성마비</v>
      </c>
      <c r="E308" s="34">
        <f>VLOOKUP(A308, '1_문헌특성'!C:AQ, 9, 0)</f>
        <v>0</v>
      </c>
      <c r="F308" s="35" t="str">
        <f>VLOOKUP(A308, '1_문헌특성'!C:AQ, 27, 0)</f>
        <v>로봇+수동관절운동</v>
      </c>
      <c r="G308" s="35">
        <f>VLOOKUP(A308, '1_문헌특성'!C:AQ, 28, 0)</f>
        <v>2</v>
      </c>
      <c r="H308" s="35">
        <f>VLOOKUP(A308, '1_문헌특성'!C:AQ, 29, 0)</f>
        <v>2</v>
      </c>
      <c r="I308" s="35" t="str">
        <f>VLOOKUP(A308, '1_문헌특성'!C:AQ, 30, 0)</f>
        <v>Gangtrainer GT I</v>
      </c>
      <c r="J308" s="35" t="str">
        <f>VLOOKUP(A308, '1_문헌특성'!C:AQ, 33, 0)</f>
        <v>일반재활치료</v>
      </c>
      <c r="M308" s="17" t="s">
        <v>524</v>
      </c>
      <c r="P308" s="16" t="str">
        <f>VLOOKUP(A308,'1_문헌특성'!C:AQ,40,0)</f>
        <v>중재직후 2주, 추적관찰 1개월</v>
      </c>
      <c r="Q308" s="88" t="s">
        <v>696</v>
      </c>
      <c r="R308" s="88">
        <v>9</v>
      </c>
      <c r="U308" s="93">
        <v>9</v>
      </c>
      <c r="X308" s="12">
        <v>2.69</v>
      </c>
      <c r="Z308" s="12">
        <v>-0.13</v>
      </c>
      <c r="AB308" s="12">
        <v>0.113</v>
      </c>
    </row>
    <row r="309" spans="1:30" x14ac:dyDescent="0.3">
      <c r="A309" s="51">
        <v>4603</v>
      </c>
      <c r="B309" s="34" t="str">
        <f>VLOOKUP(A309,'1_문헌특성'!C:AQ,2,0)</f>
        <v>Smania (2011)</v>
      </c>
      <c r="C309" s="34" t="str">
        <f>VLOOKUP(A309,'1_문헌특성'!C:AQ,3,0)</f>
        <v>RCT</v>
      </c>
      <c r="D309" s="35" t="str">
        <f>VLOOKUP(A309, '1_문헌특성'!C:AQ, 8, 0)</f>
        <v>1.뇌성마비</v>
      </c>
      <c r="E309" s="34">
        <f>VLOOKUP(A309, '1_문헌특성'!C:AQ, 9, 0)</f>
        <v>0</v>
      </c>
      <c r="F309" s="35" t="str">
        <f>VLOOKUP(A309, '1_문헌특성'!C:AQ, 27, 0)</f>
        <v>로봇+수동관절운동</v>
      </c>
      <c r="G309" s="35">
        <f>VLOOKUP(A309, '1_문헌특성'!C:AQ, 28, 0)</f>
        <v>2</v>
      </c>
      <c r="H309" s="35">
        <f>VLOOKUP(A309, '1_문헌특성'!C:AQ, 29, 0)</f>
        <v>2</v>
      </c>
      <c r="I309" s="35" t="str">
        <f>VLOOKUP(A309, '1_문헌특성'!C:AQ, 30, 0)</f>
        <v>Gangtrainer GT I</v>
      </c>
      <c r="J309" s="35" t="str">
        <f>VLOOKUP(A309, '1_문헌특성'!C:AQ, 33, 0)</f>
        <v>일반재활치료</v>
      </c>
      <c r="M309" s="17" t="s">
        <v>524</v>
      </c>
      <c r="P309" s="16" t="str">
        <f>VLOOKUP(A309,'1_문헌특성'!C:AQ,40,0)</f>
        <v>중재직후 2주, 추적관찰 1개월</v>
      </c>
      <c r="Q309" s="88" t="s">
        <v>445</v>
      </c>
      <c r="R309" s="88">
        <v>9</v>
      </c>
      <c r="U309" s="93">
        <v>9</v>
      </c>
      <c r="X309" s="12">
        <v>2.71</v>
      </c>
      <c r="Z309" s="12">
        <v>-0.03</v>
      </c>
      <c r="AB309" s="12">
        <v>0.27900000000000003</v>
      </c>
    </row>
    <row r="310" spans="1:30" x14ac:dyDescent="0.3">
      <c r="A310" s="51">
        <v>4603</v>
      </c>
      <c r="B310" s="34" t="str">
        <f>VLOOKUP(A310,'1_문헌특성'!C:AQ,2,0)</f>
        <v>Smania (2011)</v>
      </c>
      <c r="C310" s="34" t="str">
        <f>VLOOKUP(A310,'1_문헌특성'!C:AQ,3,0)</f>
        <v>RCT</v>
      </c>
      <c r="D310" s="35" t="str">
        <f>VLOOKUP(A310, '1_문헌특성'!C:AQ, 8, 0)</f>
        <v>1.뇌성마비</v>
      </c>
      <c r="E310" s="34">
        <f>VLOOKUP(A310, '1_문헌특성'!C:AQ, 9, 0)</f>
        <v>0</v>
      </c>
      <c r="F310" s="35" t="str">
        <f>VLOOKUP(A310, '1_문헌특성'!C:AQ, 27, 0)</f>
        <v>로봇+수동관절운동</v>
      </c>
      <c r="G310" s="35">
        <f>VLOOKUP(A310, '1_문헌특성'!C:AQ, 28, 0)</f>
        <v>2</v>
      </c>
      <c r="H310" s="35">
        <f>VLOOKUP(A310, '1_문헌특성'!C:AQ, 29, 0)</f>
        <v>2</v>
      </c>
      <c r="I310" s="35" t="str">
        <f>VLOOKUP(A310, '1_문헌특성'!C:AQ, 30, 0)</f>
        <v>Gangtrainer GT I</v>
      </c>
      <c r="J310" s="35" t="str">
        <f>VLOOKUP(A310, '1_문헌특성'!C:AQ, 33, 0)</f>
        <v>일반재활치료</v>
      </c>
      <c r="L310" s="17" t="s">
        <v>75</v>
      </c>
      <c r="M310" s="17" t="s">
        <v>525</v>
      </c>
      <c r="P310" s="16" t="str">
        <f>VLOOKUP(A310,'1_문헌특성'!C:AQ,40,0)</f>
        <v>중재직후 2주, 추적관찰 1개월</v>
      </c>
      <c r="Q310" s="88" t="s">
        <v>696</v>
      </c>
      <c r="R310" s="88">
        <v>9</v>
      </c>
      <c r="U310" s="93">
        <v>9</v>
      </c>
      <c r="X310" s="12">
        <v>-0.05</v>
      </c>
      <c r="Y310" s="12" t="s">
        <v>697</v>
      </c>
      <c r="Z310" s="12">
        <v>0.1</v>
      </c>
      <c r="AA310" s="76" t="s">
        <v>698</v>
      </c>
      <c r="AB310" s="96">
        <v>0</v>
      </c>
      <c r="AC310" s="12" t="s">
        <v>699</v>
      </c>
    </row>
    <row r="311" spans="1:30" x14ac:dyDescent="0.3">
      <c r="A311" s="51">
        <v>4603</v>
      </c>
      <c r="B311" s="34" t="str">
        <f>VLOOKUP(A311,'1_문헌특성'!C:AQ,2,0)</f>
        <v>Smania (2011)</v>
      </c>
      <c r="C311" s="34" t="str">
        <f>VLOOKUP(A311,'1_문헌특성'!C:AQ,3,0)</f>
        <v>RCT</v>
      </c>
      <c r="D311" s="35" t="str">
        <f>VLOOKUP(A311, '1_문헌특성'!C:AQ, 8, 0)</f>
        <v>1.뇌성마비</v>
      </c>
      <c r="E311" s="34">
        <f>VLOOKUP(A311, '1_문헌특성'!C:AQ, 9, 0)</f>
        <v>0</v>
      </c>
      <c r="F311" s="35" t="str">
        <f>VLOOKUP(A311, '1_문헌특성'!C:AQ, 27, 0)</f>
        <v>로봇+수동관절운동</v>
      </c>
      <c r="G311" s="35">
        <f>VLOOKUP(A311, '1_문헌특성'!C:AQ, 28, 0)</f>
        <v>2</v>
      </c>
      <c r="H311" s="35">
        <f>VLOOKUP(A311, '1_문헌특성'!C:AQ, 29, 0)</f>
        <v>2</v>
      </c>
      <c r="I311" s="35" t="str">
        <f>VLOOKUP(A311, '1_문헌특성'!C:AQ, 30, 0)</f>
        <v>Gangtrainer GT I</v>
      </c>
      <c r="J311" s="35" t="str">
        <f>VLOOKUP(A311, '1_문헌특성'!C:AQ, 33, 0)</f>
        <v>일반재활치료</v>
      </c>
      <c r="L311" s="17" t="s">
        <v>75</v>
      </c>
      <c r="M311" s="17" t="s">
        <v>525</v>
      </c>
      <c r="P311" s="16" t="str">
        <f>VLOOKUP(A311,'1_문헌특성'!C:AQ,40,0)</f>
        <v>중재직후 2주, 추적관찰 1개월</v>
      </c>
      <c r="Q311" s="88" t="s">
        <v>445</v>
      </c>
      <c r="R311" s="88">
        <v>9</v>
      </c>
      <c r="U311" s="93">
        <v>9</v>
      </c>
      <c r="X311" s="12">
        <v>-0.11</v>
      </c>
      <c r="Y311" s="12" t="s">
        <v>700</v>
      </c>
      <c r="Z311" s="12">
        <v>0.1</v>
      </c>
      <c r="AA311" s="76" t="s">
        <v>701</v>
      </c>
      <c r="AB311" s="96">
        <v>0</v>
      </c>
      <c r="AC311" s="12" t="s">
        <v>699</v>
      </c>
    </row>
    <row r="312" spans="1:30" s="171" customFormat="1" x14ac:dyDescent="0.3">
      <c r="A312" s="214">
        <v>4603</v>
      </c>
      <c r="B312" s="162" t="str">
        <f>VLOOKUP(A312,'1_문헌특성'!C:AQ,2,0)</f>
        <v>Smania (2011)</v>
      </c>
      <c r="C312" s="162" t="str">
        <f>VLOOKUP(A312,'1_문헌특성'!C:AQ,3,0)</f>
        <v>RCT</v>
      </c>
      <c r="D312" s="120" t="str">
        <f>VLOOKUP(A312, '1_문헌특성'!C:AQ, 8, 0)</f>
        <v>1.뇌성마비</v>
      </c>
      <c r="E312" s="162">
        <f>VLOOKUP(A312, '1_문헌특성'!C:AQ, 9, 0)</f>
        <v>0</v>
      </c>
      <c r="F312" s="120" t="str">
        <f>VLOOKUP(A312, '1_문헌특성'!C:AQ, 27, 0)</f>
        <v>로봇+수동관절운동</v>
      </c>
      <c r="G312" s="120">
        <f>VLOOKUP(A312, '1_문헌특성'!C:AQ, 28, 0)</f>
        <v>2</v>
      </c>
      <c r="H312" s="120">
        <f>VLOOKUP(A312, '1_문헌특성'!C:AQ, 29, 0)</f>
        <v>2</v>
      </c>
      <c r="I312" s="120" t="str">
        <f>VLOOKUP(A312, '1_문헌특성'!C:AQ, 30, 0)</f>
        <v>Gangtrainer GT I</v>
      </c>
      <c r="J312" s="120" t="str">
        <f>VLOOKUP(A312, '1_문헌특성'!C:AQ, 33, 0)</f>
        <v>일반재활치료</v>
      </c>
      <c r="K312" s="163"/>
      <c r="L312" s="163" t="s">
        <v>75</v>
      </c>
      <c r="M312" s="163" t="s">
        <v>491</v>
      </c>
      <c r="N312" s="163"/>
      <c r="O312" s="164"/>
      <c r="P312" s="165" t="str">
        <f>VLOOKUP(A312,'1_문헌특성'!C:AQ,40,0)</f>
        <v>중재직후 2주, 추적관찰 1개월</v>
      </c>
      <c r="Q312" s="88" t="s">
        <v>696</v>
      </c>
      <c r="R312" s="163">
        <v>9</v>
      </c>
      <c r="S312" s="163"/>
      <c r="T312" s="163"/>
      <c r="U312" s="166">
        <v>9</v>
      </c>
      <c r="V312" s="163"/>
      <c r="W312" s="163"/>
      <c r="X312" s="167">
        <v>0.76</v>
      </c>
      <c r="Y312" s="167" t="s">
        <v>703</v>
      </c>
      <c r="Z312" s="12">
        <v>-4.49</v>
      </c>
      <c r="AA312" s="12" t="s">
        <v>702</v>
      </c>
      <c r="AB312" s="167">
        <v>0.14499999999999999</v>
      </c>
      <c r="AC312" s="12" t="s">
        <v>699</v>
      </c>
      <c r="AD312" s="163"/>
    </row>
    <row r="313" spans="1:30" x14ac:dyDescent="0.3">
      <c r="A313" s="51">
        <v>4603</v>
      </c>
      <c r="B313" s="34" t="str">
        <f>VLOOKUP(A313,'1_문헌특성'!C:AQ,2,0)</f>
        <v>Smania (2011)</v>
      </c>
      <c r="C313" s="34" t="str">
        <f>VLOOKUP(A313,'1_문헌특성'!C:AQ,3,0)</f>
        <v>RCT</v>
      </c>
      <c r="D313" s="35" t="str">
        <f>VLOOKUP(A313, '1_문헌특성'!C:AQ, 8, 0)</f>
        <v>1.뇌성마비</v>
      </c>
      <c r="E313" s="34">
        <f>VLOOKUP(A313, '1_문헌특성'!C:AQ, 9, 0)</f>
        <v>0</v>
      </c>
      <c r="F313" s="35" t="str">
        <f>VLOOKUP(A313, '1_문헌특성'!C:AQ, 27, 0)</f>
        <v>로봇+수동관절운동</v>
      </c>
      <c r="G313" s="35">
        <f>VLOOKUP(A313, '1_문헌특성'!C:AQ, 28, 0)</f>
        <v>2</v>
      </c>
      <c r="H313" s="35">
        <f>VLOOKUP(A313, '1_문헌특성'!C:AQ, 29, 0)</f>
        <v>2</v>
      </c>
      <c r="I313" s="35" t="str">
        <f>VLOOKUP(A313, '1_문헌특성'!C:AQ, 30, 0)</f>
        <v>Gangtrainer GT I</v>
      </c>
      <c r="J313" s="35" t="str">
        <f>VLOOKUP(A313, '1_문헌특성'!C:AQ, 33, 0)</f>
        <v>일반재활치료</v>
      </c>
      <c r="L313" s="17" t="s">
        <v>75</v>
      </c>
      <c r="M313" s="17" t="s">
        <v>491</v>
      </c>
      <c r="P313" s="16" t="str">
        <f>VLOOKUP(A313,'1_문헌특성'!C:AQ,40,0)</f>
        <v>중재직후 2주, 추적관찰 1개월</v>
      </c>
      <c r="Q313" s="88" t="s">
        <v>445</v>
      </c>
      <c r="R313" s="88">
        <v>9</v>
      </c>
      <c r="U313" s="93">
        <v>9</v>
      </c>
      <c r="X313" s="12">
        <v>-1.53</v>
      </c>
      <c r="Y313" s="12" t="s">
        <v>706</v>
      </c>
      <c r="Z313" s="12">
        <v>-4.49</v>
      </c>
      <c r="AA313" s="12" t="s">
        <v>702</v>
      </c>
      <c r="AB313" s="12">
        <v>0.75700000000000001</v>
      </c>
      <c r="AC313" s="12" t="s">
        <v>699</v>
      </c>
    </row>
    <row r="314" spans="1:30" x14ac:dyDescent="0.3">
      <c r="A314" s="51">
        <v>4603</v>
      </c>
      <c r="B314" s="34" t="str">
        <f>VLOOKUP(A314,'1_문헌특성'!C:AQ,2,0)</f>
        <v>Smania (2011)</v>
      </c>
      <c r="C314" s="34" t="str">
        <f>VLOOKUP(A314,'1_문헌특성'!C:AQ,3,0)</f>
        <v>RCT</v>
      </c>
      <c r="D314" s="35" t="str">
        <f>VLOOKUP(A314, '1_문헌특성'!C:AQ, 8, 0)</f>
        <v>1.뇌성마비</v>
      </c>
      <c r="E314" s="34">
        <f>VLOOKUP(A314, '1_문헌특성'!C:AQ, 9, 0)</f>
        <v>0</v>
      </c>
      <c r="F314" s="35" t="str">
        <f>VLOOKUP(A314, '1_문헌특성'!C:AQ, 27, 0)</f>
        <v>로봇+수동관절운동</v>
      </c>
      <c r="G314" s="35">
        <f>VLOOKUP(A314, '1_문헌특성'!C:AQ, 28, 0)</f>
        <v>2</v>
      </c>
      <c r="H314" s="35">
        <f>VLOOKUP(A314, '1_문헌특성'!C:AQ, 29, 0)</f>
        <v>2</v>
      </c>
      <c r="I314" s="35" t="str">
        <f>VLOOKUP(A314, '1_문헌특성'!C:AQ, 30, 0)</f>
        <v>Gangtrainer GT I</v>
      </c>
      <c r="J314" s="35" t="str">
        <f>VLOOKUP(A314, '1_문헌특성'!C:AQ, 33, 0)</f>
        <v>일반재활치료</v>
      </c>
      <c r="L314" s="17" t="s">
        <v>75</v>
      </c>
      <c r="M314" s="17" t="s">
        <v>405</v>
      </c>
      <c r="P314" s="16" t="str">
        <f>VLOOKUP(A314,'1_문헌특성'!C:AQ,40,0)</f>
        <v>중재직후 2주, 추적관찰 1개월</v>
      </c>
      <c r="Q314" s="88" t="s">
        <v>696</v>
      </c>
      <c r="R314" s="88">
        <v>9</v>
      </c>
      <c r="U314" s="93">
        <v>9</v>
      </c>
      <c r="X314" s="12">
        <v>0.02</v>
      </c>
      <c r="Y314" s="12" t="s">
        <v>704</v>
      </c>
      <c r="Z314" s="12">
        <v>-0.01</v>
      </c>
      <c r="AA314" s="12" t="s">
        <v>705</v>
      </c>
      <c r="AB314" s="12">
        <v>4.0000000000000001E-3</v>
      </c>
      <c r="AC314" s="12" t="s">
        <v>699</v>
      </c>
    </row>
    <row r="315" spans="1:30" x14ac:dyDescent="0.3">
      <c r="A315" s="51">
        <v>4603</v>
      </c>
      <c r="B315" s="34" t="str">
        <f>VLOOKUP(A315,'1_문헌특성'!C:AQ,2,0)</f>
        <v>Smania (2011)</v>
      </c>
      <c r="C315" s="34" t="str">
        <f>VLOOKUP(A315,'1_문헌특성'!C:AQ,3,0)</f>
        <v>RCT</v>
      </c>
      <c r="D315" s="35" t="str">
        <f>VLOOKUP(A315, '1_문헌특성'!C:AQ, 8, 0)</f>
        <v>1.뇌성마비</v>
      </c>
      <c r="E315" s="34">
        <f>VLOOKUP(A315, '1_문헌특성'!C:AQ, 9, 0)</f>
        <v>0</v>
      </c>
      <c r="F315" s="35" t="str">
        <f>VLOOKUP(A315, '1_문헌특성'!C:AQ, 27, 0)</f>
        <v>로봇+수동관절운동</v>
      </c>
      <c r="G315" s="35">
        <f>VLOOKUP(A315, '1_문헌특성'!C:AQ, 28, 0)</f>
        <v>2</v>
      </c>
      <c r="H315" s="35">
        <f>VLOOKUP(A315, '1_문헌특성'!C:AQ, 29, 0)</f>
        <v>2</v>
      </c>
      <c r="I315" s="35" t="str">
        <f>VLOOKUP(A315, '1_문헌특성'!C:AQ, 30, 0)</f>
        <v>Gangtrainer GT I</v>
      </c>
      <c r="J315" s="35" t="str">
        <f>VLOOKUP(A315, '1_문헌특성'!C:AQ, 33, 0)</f>
        <v>일반재활치료</v>
      </c>
      <c r="L315" s="17" t="s">
        <v>75</v>
      </c>
      <c r="M315" s="17" t="s">
        <v>405</v>
      </c>
      <c r="P315" s="16" t="str">
        <f>VLOOKUP(A315,'1_문헌특성'!C:AQ,40,0)</f>
        <v>중재직후 2주, 추적관찰 1개월</v>
      </c>
      <c r="Q315" s="88" t="s">
        <v>445</v>
      </c>
      <c r="R315" s="88">
        <v>9</v>
      </c>
      <c r="U315" s="93">
        <v>9</v>
      </c>
      <c r="X315" s="12">
        <v>0.02</v>
      </c>
      <c r="Y315" s="12" t="s">
        <v>707</v>
      </c>
      <c r="Z315" s="12">
        <v>-0.01</v>
      </c>
      <c r="AA315" s="12" t="s">
        <v>708</v>
      </c>
      <c r="AB315" s="12">
        <v>1E-3</v>
      </c>
      <c r="AC315" s="12" t="s">
        <v>699</v>
      </c>
    </row>
    <row r="316" spans="1:30" s="91" customFormat="1" x14ac:dyDescent="0.3">
      <c r="A316" s="61">
        <v>3600</v>
      </c>
      <c r="B316" s="34" t="str">
        <f>VLOOKUP(A316,'1_문헌특성'!C:AQ,2,0)</f>
        <v>Gharib (2011)</v>
      </c>
      <c r="C316" s="34" t="str">
        <f>VLOOKUP(A316,'1_문헌특성'!C:AQ,3,0)</f>
        <v>RCT</v>
      </c>
      <c r="D316" s="35" t="str">
        <f>VLOOKUP(A316, '1_문헌특성'!C:AQ, 8, 0)</f>
        <v>1.뇌성마비</v>
      </c>
      <c r="E316" s="34">
        <f>VLOOKUP(A316, '1_문헌특성'!C:AQ, 9, 0)</f>
        <v>0</v>
      </c>
      <c r="F316" s="35" t="str">
        <f>VLOOKUP(A316, '1_문헌특성'!C:AQ, 27, 0)</f>
        <v>로봇+일반재활치료</v>
      </c>
      <c r="G316" s="35">
        <f>VLOOKUP(A316, '1_문헌특성'!C:AQ, 28, 0)</f>
        <v>2</v>
      </c>
      <c r="H316" s="35">
        <f>VLOOKUP(A316, '1_문헌특성'!C:AQ, 29, 0)</f>
        <v>1</v>
      </c>
      <c r="I316" s="35" t="str">
        <f>VLOOKUP(A316, '1_문헌특성'!C:AQ, 30, 0)</f>
        <v>Biodex Gait Trainer 2 TM</v>
      </c>
      <c r="J316" s="35" t="str">
        <f>VLOOKUP(A316, '1_문헌특성'!C:AQ, 33, 0)</f>
        <v>일반재활치료</v>
      </c>
      <c r="K316" s="88"/>
      <c r="L316" s="88" t="s">
        <v>75</v>
      </c>
      <c r="M316" s="88" t="s">
        <v>526</v>
      </c>
      <c r="N316" s="88" t="s">
        <v>403</v>
      </c>
      <c r="O316" s="89"/>
      <c r="P316" s="16" t="str">
        <f>VLOOKUP(A316,'1_문헌특성'!C:AQ,40,0)</f>
        <v>중재직후 3개월(12주)</v>
      </c>
      <c r="Q316" s="88">
        <v>0</v>
      </c>
      <c r="R316" s="88">
        <v>15</v>
      </c>
      <c r="S316" s="92">
        <v>0.53</v>
      </c>
      <c r="T316" s="92">
        <v>0.09</v>
      </c>
      <c r="U316" s="88">
        <v>15</v>
      </c>
      <c r="V316" s="92">
        <v>0.53</v>
      </c>
      <c r="W316" s="92">
        <v>0.10199999999999999</v>
      </c>
      <c r="X316" s="90"/>
      <c r="Y316" s="90"/>
      <c r="Z316" s="90"/>
      <c r="AA316" s="90"/>
      <c r="AB316" s="90">
        <v>0.88</v>
      </c>
      <c r="AC316" s="90"/>
      <c r="AD316" s="88"/>
    </row>
    <row r="317" spans="1:30" s="91" customFormat="1" x14ac:dyDescent="0.3">
      <c r="A317" s="61">
        <v>3600</v>
      </c>
      <c r="B317" s="34" t="str">
        <f>VLOOKUP(A317,'1_문헌특성'!C:AQ,2,0)</f>
        <v>Gharib (2011)</v>
      </c>
      <c r="C317" s="34" t="str">
        <f>VLOOKUP(A317,'1_문헌특성'!C:AQ,3,0)</f>
        <v>RCT</v>
      </c>
      <c r="D317" s="35" t="str">
        <f>VLOOKUP(A317, '1_문헌특성'!C:AQ, 8, 0)</f>
        <v>1.뇌성마비</v>
      </c>
      <c r="E317" s="34">
        <f>VLOOKUP(A317, '1_문헌특성'!C:AQ, 9, 0)</f>
        <v>0</v>
      </c>
      <c r="F317" s="35" t="str">
        <f>VLOOKUP(A317, '1_문헌특성'!C:AQ, 27, 0)</f>
        <v>로봇+일반재활치료</v>
      </c>
      <c r="G317" s="35">
        <f>VLOOKUP(A317, '1_문헌특성'!C:AQ, 28, 0)</f>
        <v>2</v>
      </c>
      <c r="H317" s="35">
        <f>VLOOKUP(A317, '1_문헌특성'!C:AQ, 29, 0)</f>
        <v>1</v>
      </c>
      <c r="I317" s="35" t="str">
        <f>VLOOKUP(A317, '1_문헌특성'!C:AQ, 30, 0)</f>
        <v>Biodex Gait Trainer 2 TM</v>
      </c>
      <c r="J317" s="35" t="str">
        <f>VLOOKUP(A317, '1_문헌특성'!C:AQ, 33, 0)</f>
        <v>일반재활치료</v>
      </c>
      <c r="K317" s="88"/>
      <c r="L317" s="88" t="s">
        <v>75</v>
      </c>
      <c r="M317" s="88" t="s">
        <v>526</v>
      </c>
      <c r="N317" s="88" t="s">
        <v>403</v>
      </c>
      <c r="O317" s="89"/>
      <c r="P317" s="16" t="str">
        <f>VLOOKUP(A317,'1_문헌특성'!C:AQ,40,0)</f>
        <v>중재직후 3개월(12주)</v>
      </c>
      <c r="Q317" s="88" t="s">
        <v>446</v>
      </c>
      <c r="R317" s="88">
        <v>15</v>
      </c>
      <c r="S317" s="92">
        <v>0.67</v>
      </c>
      <c r="T317" s="92">
        <v>0.09</v>
      </c>
      <c r="U317" s="88">
        <v>15</v>
      </c>
      <c r="V317" s="92">
        <v>0.63</v>
      </c>
      <c r="W317" s="92">
        <v>0.10299999999999999</v>
      </c>
      <c r="X317" s="90">
        <v>0.14000000000000001</v>
      </c>
      <c r="Y317" s="90">
        <v>0.02</v>
      </c>
      <c r="Z317" s="90">
        <v>0.09</v>
      </c>
      <c r="AA317" s="90">
        <v>0.02</v>
      </c>
      <c r="AB317" s="90">
        <v>0.19</v>
      </c>
      <c r="AC317" s="90"/>
      <c r="AD317" s="88"/>
    </row>
    <row r="318" spans="1:30" s="91" customFormat="1" x14ac:dyDescent="0.3">
      <c r="A318" s="61">
        <v>3600</v>
      </c>
      <c r="B318" s="34" t="str">
        <f>VLOOKUP(A318,'1_문헌특성'!C:AQ,2,0)</f>
        <v>Gharib (2011)</v>
      </c>
      <c r="C318" s="34" t="str">
        <f>VLOOKUP(A318,'1_문헌특성'!C:AQ,3,0)</f>
        <v>RCT</v>
      </c>
      <c r="D318" s="35" t="str">
        <f>VLOOKUP(A318, '1_문헌특성'!C:AQ, 8, 0)</f>
        <v>1.뇌성마비</v>
      </c>
      <c r="E318" s="34">
        <f>VLOOKUP(A318, '1_문헌특성'!C:AQ, 9, 0)</f>
        <v>0</v>
      </c>
      <c r="F318" s="35" t="str">
        <f>VLOOKUP(A318, '1_문헌특성'!C:AQ, 27, 0)</f>
        <v>로봇+일반재활치료</v>
      </c>
      <c r="G318" s="35">
        <f>VLOOKUP(A318, '1_문헌특성'!C:AQ, 28, 0)</f>
        <v>2</v>
      </c>
      <c r="H318" s="35">
        <f>VLOOKUP(A318, '1_문헌특성'!C:AQ, 29, 0)</f>
        <v>1</v>
      </c>
      <c r="I318" s="35" t="str">
        <f>VLOOKUP(A318, '1_문헌특성'!C:AQ, 30, 0)</f>
        <v>Biodex Gait Trainer 2 TM</v>
      </c>
      <c r="J318" s="35" t="str">
        <f>VLOOKUP(A318, '1_문헌특성'!C:AQ, 33, 0)</f>
        <v>일반재활치료</v>
      </c>
      <c r="K318" s="88"/>
      <c r="L318" s="88" t="s">
        <v>75</v>
      </c>
      <c r="M318" s="88" t="s">
        <v>527</v>
      </c>
      <c r="N318" s="88" t="s">
        <v>79</v>
      </c>
      <c r="O318" s="89"/>
      <c r="P318" s="16" t="str">
        <f>VLOOKUP(A318,'1_문헌특성'!C:AQ,40,0)</f>
        <v>중재직후 3개월(12주)</v>
      </c>
      <c r="Q318" s="88">
        <v>0</v>
      </c>
      <c r="R318" s="88">
        <v>15</v>
      </c>
      <c r="S318" s="92">
        <v>0.39</v>
      </c>
      <c r="T318" s="92">
        <v>0.06</v>
      </c>
      <c r="U318" s="88">
        <v>15</v>
      </c>
      <c r="V318" s="92">
        <v>0.38</v>
      </c>
      <c r="W318" s="92">
        <v>7.0000000000000007E-2</v>
      </c>
      <c r="X318" s="90"/>
      <c r="Y318" s="90"/>
      <c r="Z318" s="90"/>
      <c r="AA318" s="90"/>
      <c r="AB318" s="90">
        <v>0.46</v>
      </c>
      <c r="AC318" s="90"/>
      <c r="AD318" s="88"/>
    </row>
    <row r="319" spans="1:30" s="91" customFormat="1" x14ac:dyDescent="0.3">
      <c r="A319" s="61">
        <v>3600</v>
      </c>
      <c r="B319" s="34" t="str">
        <f>VLOOKUP(A319,'1_문헌특성'!C:AQ,2,0)</f>
        <v>Gharib (2011)</v>
      </c>
      <c r="C319" s="34" t="str">
        <f>VLOOKUP(A319,'1_문헌특성'!C:AQ,3,0)</f>
        <v>RCT</v>
      </c>
      <c r="D319" s="35" t="str">
        <f>VLOOKUP(A319, '1_문헌특성'!C:AQ, 8, 0)</f>
        <v>1.뇌성마비</v>
      </c>
      <c r="E319" s="34">
        <f>VLOOKUP(A319, '1_문헌특성'!C:AQ, 9, 0)</f>
        <v>0</v>
      </c>
      <c r="F319" s="35" t="str">
        <f>VLOOKUP(A319, '1_문헌특성'!C:AQ, 27, 0)</f>
        <v>로봇+일반재활치료</v>
      </c>
      <c r="G319" s="35">
        <f>VLOOKUP(A319, '1_문헌특성'!C:AQ, 28, 0)</f>
        <v>2</v>
      </c>
      <c r="H319" s="35">
        <f>VLOOKUP(A319, '1_문헌특성'!C:AQ, 29, 0)</f>
        <v>1</v>
      </c>
      <c r="I319" s="35" t="str">
        <f>VLOOKUP(A319, '1_문헌특성'!C:AQ, 30, 0)</f>
        <v>Biodex Gait Trainer 2 TM</v>
      </c>
      <c r="J319" s="35" t="str">
        <f>VLOOKUP(A319, '1_문헌특성'!C:AQ, 33, 0)</f>
        <v>일반재활치료</v>
      </c>
      <c r="K319" s="88"/>
      <c r="L319" s="88" t="s">
        <v>75</v>
      </c>
      <c r="M319" s="88" t="s">
        <v>527</v>
      </c>
      <c r="N319" s="88" t="s">
        <v>79</v>
      </c>
      <c r="O319" s="89"/>
      <c r="P319" s="16" t="str">
        <f>VLOOKUP(A319,'1_문헌특성'!C:AQ,40,0)</f>
        <v>중재직후 3개월(12주)</v>
      </c>
      <c r="Q319" s="88" t="s">
        <v>446</v>
      </c>
      <c r="R319" s="88">
        <v>15</v>
      </c>
      <c r="S319" s="92">
        <v>0.46</v>
      </c>
      <c r="T319" s="92">
        <v>7.0000000000000007E-2</v>
      </c>
      <c r="U319" s="88">
        <v>15</v>
      </c>
      <c r="V319" s="92">
        <v>0.43</v>
      </c>
      <c r="W319" s="92">
        <v>0.06</v>
      </c>
      <c r="X319" s="90">
        <v>0.06</v>
      </c>
      <c r="Y319" s="90">
        <v>0.02</v>
      </c>
      <c r="Z319" s="90">
        <v>0.05</v>
      </c>
      <c r="AA319" s="90">
        <v>0.02</v>
      </c>
      <c r="AB319" s="90">
        <v>0.28000000000000003</v>
      </c>
      <c r="AC319" s="90"/>
      <c r="AD319" s="88"/>
    </row>
    <row r="320" spans="1:30" s="91" customFormat="1" x14ac:dyDescent="0.3">
      <c r="A320" s="61">
        <v>3600</v>
      </c>
      <c r="B320" s="34" t="str">
        <f>VLOOKUP(A320,'1_문헌특성'!C:AQ,2,0)</f>
        <v>Gharib (2011)</v>
      </c>
      <c r="C320" s="34" t="str">
        <f>VLOOKUP(A320,'1_문헌특성'!C:AQ,3,0)</f>
        <v>RCT</v>
      </c>
      <c r="D320" s="35" t="str">
        <f>VLOOKUP(A320, '1_문헌특성'!C:AQ, 8, 0)</f>
        <v>1.뇌성마비</v>
      </c>
      <c r="E320" s="34">
        <f>VLOOKUP(A320, '1_문헌특성'!C:AQ, 9, 0)</f>
        <v>0</v>
      </c>
      <c r="F320" s="35" t="str">
        <f>VLOOKUP(A320, '1_문헌특성'!C:AQ, 27, 0)</f>
        <v>로봇+일반재활치료</v>
      </c>
      <c r="G320" s="35">
        <f>VLOOKUP(A320, '1_문헌특성'!C:AQ, 28, 0)</f>
        <v>2</v>
      </c>
      <c r="H320" s="35">
        <f>VLOOKUP(A320, '1_문헌특성'!C:AQ, 29, 0)</f>
        <v>1</v>
      </c>
      <c r="I320" s="35" t="str">
        <f>VLOOKUP(A320, '1_문헌특성'!C:AQ, 30, 0)</f>
        <v>Biodex Gait Trainer 2 TM</v>
      </c>
      <c r="J320" s="35" t="str">
        <f>VLOOKUP(A320, '1_문헌특성'!C:AQ, 33, 0)</f>
        <v>일반재활치료</v>
      </c>
      <c r="K320" s="88"/>
      <c r="L320" s="88" t="s">
        <v>75</v>
      </c>
      <c r="M320" s="88" t="s">
        <v>528</v>
      </c>
      <c r="N320" s="88" t="s">
        <v>79</v>
      </c>
      <c r="O320" s="89"/>
      <c r="P320" s="16" t="str">
        <f>VLOOKUP(A320,'1_문헌특성'!C:AQ,40,0)</f>
        <v>중재직후 3개월(12주)</v>
      </c>
      <c r="Q320" s="88">
        <v>0</v>
      </c>
      <c r="R320" s="88">
        <v>15</v>
      </c>
      <c r="S320" s="92">
        <v>0.34</v>
      </c>
      <c r="T320" s="92">
        <v>0.05</v>
      </c>
      <c r="U320" s="88">
        <v>15</v>
      </c>
      <c r="V320" s="92">
        <v>0.33</v>
      </c>
      <c r="W320" s="92">
        <v>0.05</v>
      </c>
      <c r="X320" s="90"/>
      <c r="Y320" s="90"/>
      <c r="Z320" s="90"/>
      <c r="AA320" s="90"/>
      <c r="AB320" s="90">
        <v>0.75</v>
      </c>
      <c r="AC320" s="90"/>
      <c r="AD320" s="88"/>
    </row>
    <row r="321" spans="1:30" s="91" customFormat="1" x14ac:dyDescent="0.3">
      <c r="A321" s="61">
        <v>3600</v>
      </c>
      <c r="B321" s="34" t="str">
        <f>VLOOKUP(A321,'1_문헌특성'!C:AQ,2,0)</f>
        <v>Gharib (2011)</v>
      </c>
      <c r="C321" s="34" t="str">
        <f>VLOOKUP(A321,'1_문헌특성'!C:AQ,3,0)</f>
        <v>RCT</v>
      </c>
      <c r="D321" s="35" t="str">
        <f>VLOOKUP(A321, '1_문헌특성'!C:AQ, 8, 0)</f>
        <v>1.뇌성마비</v>
      </c>
      <c r="E321" s="34">
        <f>VLOOKUP(A321, '1_문헌특성'!C:AQ, 9, 0)</f>
        <v>0</v>
      </c>
      <c r="F321" s="35" t="str">
        <f>VLOOKUP(A321, '1_문헌특성'!C:AQ, 27, 0)</f>
        <v>로봇+일반재활치료</v>
      </c>
      <c r="G321" s="35">
        <f>VLOOKUP(A321, '1_문헌특성'!C:AQ, 28, 0)</f>
        <v>2</v>
      </c>
      <c r="H321" s="35">
        <f>VLOOKUP(A321, '1_문헌특성'!C:AQ, 29, 0)</f>
        <v>1</v>
      </c>
      <c r="I321" s="35" t="str">
        <f>VLOOKUP(A321, '1_문헌특성'!C:AQ, 30, 0)</f>
        <v>Biodex Gait Trainer 2 TM</v>
      </c>
      <c r="J321" s="35" t="str">
        <f>VLOOKUP(A321, '1_문헌특성'!C:AQ, 33, 0)</f>
        <v>일반재활치료</v>
      </c>
      <c r="K321" s="88"/>
      <c r="L321" s="88" t="s">
        <v>75</v>
      </c>
      <c r="M321" s="88" t="s">
        <v>528</v>
      </c>
      <c r="N321" s="88" t="s">
        <v>79</v>
      </c>
      <c r="O321" s="89"/>
      <c r="P321" s="16" t="str">
        <f>VLOOKUP(A321,'1_문헌특성'!C:AQ,40,0)</f>
        <v>중재직후 3개월(12주)</v>
      </c>
      <c r="Q321" s="88" t="s">
        <v>446</v>
      </c>
      <c r="R321" s="88">
        <v>15</v>
      </c>
      <c r="S321" s="92">
        <v>0.43</v>
      </c>
      <c r="T321" s="92">
        <v>7.0000000000000007E-2</v>
      </c>
      <c r="U321" s="88">
        <v>15</v>
      </c>
      <c r="V321" s="92">
        <v>0.39</v>
      </c>
      <c r="W321" s="92">
        <v>7.0000000000000007E-2</v>
      </c>
      <c r="X321" s="90">
        <v>0.08</v>
      </c>
      <c r="Y321" s="90">
        <v>3.9E-2</v>
      </c>
      <c r="Z321" s="90">
        <v>0.05</v>
      </c>
      <c r="AA321" s="90">
        <v>0.03</v>
      </c>
      <c r="AB321" s="90">
        <v>0.15</v>
      </c>
      <c r="AC321" s="90"/>
      <c r="AD321" s="88"/>
    </row>
    <row r="322" spans="1:30" s="91" customFormat="1" x14ac:dyDescent="0.3">
      <c r="A322" s="61">
        <v>3600</v>
      </c>
      <c r="B322" s="34" t="str">
        <f>VLOOKUP(A322,'1_문헌특성'!C:AQ,2,0)</f>
        <v>Gharib (2011)</v>
      </c>
      <c r="C322" s="34" t="str">
        <f>VLOOKUP(A322,'1_문헌특성'!C:AQ,3,0)</f>
        <v>RCT</v>
      </c>
      <c r="D322" s="35" t="str">
        <f>VLOOKUP(A322, '1_문헌특성'!C:AQ, 8, 0)</f>
        <v>1.뇌성마비</v>
      </c>
      <c r="E322" s="34">
        <f>VLOOKUP(A322, '1_문헌특성'!C:AQ, 9, 0)</f>
        <v>0</v>
      </c>
      <c r="F322" s="35" t="str">
        <f>VLOOKUP(A322, '1_문헌특성'!C:AQ, 27, 0)</f>
        <v>로봇+일반재활치료</v>
      </c>
      <c r="G322" s="35">
        <f>VLOOKUP(A322, '1_문헌특성'!C:AQ, 28, 0)</f>
        <v>2</v>
      </c>
      <c r="H322" s="35">
        <f>VLOOKUP(A322, '1_문헌특성'!C:AQ, 29, 0)</f>
        <v>1</v>
      </c>
      <c r="I322" s="35" t="str">
        <f>VLOOKUP(A322, '1_문헌특성'!C:AQ, 30, 0)</f>
        <v>Biodex Gait Trainer 2 TM</v>
      </c>
      <c r="J322" s="35" t="str">
        <f>VLOOKUP(A322, '1_문헌특성'!C:AQ, 33, 0)</f>
        <v>일반재활치료</v>
      </c>
      <c r="K322" s="88"/>
      <c r="L322" s="88" t="s">
        <v>75</v>
      </c>
      <c r="M322" s="88" t="s">
        <v>529</v>
      </c>
      <c r="N322" s="88"/>
      <c r="O322" s="88" t="s">
        <v>530</v>
      </c>
      <c r="P322" s="16" t="str">
        <f>VLOOKUP(A322,'1_문헌특성'!C:AQ,40,0)</f>
        <v>중재직후 3개월(12주)</v>
      </c>
      <c r="Q322" s="88">
        <v>0</v>
      </c>
      <c r="R322" s="88">
        <v>15</v>
      </c>
      <c r="S322" s="92">
        <v>63.6</v>
      </c>
      <c r="T322" s="92">
        <v>6.98</v>
      </c>
      <c r="U322" s="88">
        <v>15</v>
      </c>
      <c r="V322" s="92">
        <v>63.93</v>
      </c>
      <c r="W322" s="92">
        <v>6.81</v>
      </c>
      <c r="X322" s="90"/>
      <c r="Y322" s="90"/>
      <c r="Z322" s="90"/>
      <c r="AA322" s="90"/>
      <c r="AB322" s="90">
        <v>0.89</v>
      </c>
      <c r="AC322" s="90"/>
      <c r="AD322" s="88"/>
    </row>
    <row r="323" spans="1:30" s="91" customFormat="1" x14ac:dyDescent="0.3">
      <c r="A323" s="61">
        <v>3600</v>
      </c>
      <c r="B323" s="34" t="str">
        <f>VLOOKUP(A323,'1_문헌특성'!C:AQ,2,0)</f>
        <v>Gharib (2011)</v>
      </c>
      <c r="C323" s="34" t="str">
        <f>VLOOKUP(A323,'1_문헌특성'!C:AQ,3,0)</f>
        <v>RCT</v>
      </c>
      <c r="D323" s="35" t="str">
        <f>VLOOKUP(A323, '1_문헌특성'!C:AQ, 8, 0)</f>
        <v>1.뇌성마비</v>
      </c>
      <c r="E323" s="34">
        <f>VLOOKUP(A323, '1_문헌특성'!C:AQ, 9, 0)</f>
        <v>0</v>
      </c>
      <c r="F323" s="35" t="str">
        <f>VLOOKUP(A323, '1_문헌특성'!C:AQ, 27, 0)</f>
        <v>로봇+일반재활치료</v>
      </c>
      <c r="G323" s="35">
        <f>VLOOKUP(A323, '1_문헌특성'!C:AQ, 28, 0)</f>
        <v>2</v>
      </c>
      <c r="H323" s="35">
        <f>VLOOKUP(A323, '1_문헌특성'!C:AQ, 29, 0)</f>
        <v>1</v>
      </c>
      <c r="I323" s="35" t="str">
        <f>VLOOKUP(A323, '1_문헌특성'!C:AQ, 30, 0)</f>
        <v>Biodex Gait Trainer 2 TM</v>
      </c>
      <c r="J323" s="35" t="str">
        <f>VLOOKUP(A323, '1_문헌특성'!C:AQ, 33, 0)</f>
        <v>일반재활치료</v>
      </c>
      <c r="K323" s="88"/>
      <c r="L323" s="88" t="s">
        <v>75</v>
      </c>
      <c r="M323" s="88" t="s">
        <v>529</v>
      </c>
      <c r="N323" s="88"/>
      <c r="O323" s="89"/>
      <c r="P323" s="16" t="str">
        <f>VLOOKUP(A323,'1_문헌특성'!C:AQ,40,0)</f>
        <v>중재직후 3개월(12주)</v>
      </c>
      <c r="Q323" s="88" t="s">
        <v>446</v>
      </c>
      <c r="R323" s="88">
        <v>15</v>
      </c>
      <c r="S323" s="92">
        <v>75.53</v>
      </c>
      <c r="T323" s="92">
        <v>7.36</v>
      </c>
      <c r="U323" s="88">
        <v>15</v>
      </c>
      <c r="V323" s="92">
        <v>66.06</v>
      </c>
      <c r="W323" s="92">
        <v>5.48</v>
      </c>
      <c r="X323" s="90">
        <v>11.93</v>
      </c>
      <c r="Y323" s="90">
        <v>2.89</v>
      </c>
      <c r="Z323" s="90">
        <v>2.13</v>
      </c>
      <c r="AA323" s="90">
        <v>4.43</v>
      </c>
      <c r="AB323" s="90">
        <v>1E-4</v>
      </c>
      <c r="AC323" s="90"/>
      <c r="AD323" s="88"/>
    </row>
    <row r="324" spans="1:30" s="91" customFormat="1" x14ac:dyDescent="0.3">
      <c r="A324" s="61">
        <v>3600</v>
      </c>
      <c r="B324" s="34" t="str">
        <f>VLOOKUP(A324,'1_문헌특성'!C:AQ,2,0)</f>
        <v>Gharib (2011)</v>
      </c>
      <c r="C324" s="34" t="str">
        <f>VLOOKUP(A324,'1_문헌특성'!C:AQ,3,0)</f>
        <v>RCT</v>
      </c>
      <c r="D324" s="35" t="str">
        <f>VLOOKUP(A324, '1_문헌특성'!C:AQ, 8, 0)</f>
        <v>1.뇌성마비</v>
      </c>
      <c r="E324" s="34">
        <f>VLOOKUP(A324, '1_문헌특성'!C:AQ, 9, 0)</f>
        <v>0</v>
      </c>
      <c r="F324" s="35" t="str">
        <f>VLOOKUP(A324, '1_문헌특성'!C:AQ, 27, 0)</f>
        <v>로봇+일반재활치료</v>
      </c>
      <c r="G324" s="35">
        <f>VLOOKUP(A324, '1_문헌특성'!C:AQ, 28, 0)</f>
        <v>2</v>
      </c>
      <c r="H324" s="35">
        <f>VLOOKUP(A324, '1_문헌특성'!C:AQ, 29, 0)</f>
        <v>1</v>
      </c>
      <c r="I324" s="35" t="str">
        <f>VLOOKUP(A324, '1_문헌특성'!C:AQ, 30, 0)</f>
        <v>Biodex Gait Trainer 2 TM</v>
      </c>
      <c r="J324" s="35" t="str">
        <f>VLOOKUP(A324, '1_문헌특성'!C:AQ, 33, 0)</f>
        <v>일반재활치료</v>
      </c>
      <c r="K324" s="88"/>
      <c r="L324" s="88"/>
      <c r="M324" s="88" t="s">
        <v>531</v>
      </c>
      <c r="N324" s="88"/>
      <c r="O324" s="89"/>
      <c r="P324" s="16" t="str">
        <f>VLOOKUP(A324,'1_문헌특성'!C:AQ,40,0)</f>
        <v>중재직후 3개월(12주)</v>
      </c>
      <c r="Q324" s="88">
        <v>0</v>
      </c>
      <c r="R324" s="88">
        <v>15</v>
      </c>
      <c r="S324" s="92">
        <v>35.4</v>
      </c>
      <c r="T324" s="92">
        <v>4.6100000000000003</v>
      </c>
      <c r="U324" s="88">
        <v>15</v>
      </c>
      <c r="V324" s="92">
        <v>34.729999999999997</v>
      </c>
      <c r="W324" s="92">
        <v>5.16</v>
      </c>
      <c r="X324" s="90"/>
      <c r="Y324" s="90"/>
      <c r="Z324" s="90"/>
      <c r="AA324" s="90"/>
      <c r="AB324" s="90">
        <v>0.71</v>
      </c>
      <c r="AC324" s="90"/>
      <c r="AD324" s="88"/>
    </row>
    <row r="325" spans="1:30" s="91" customFormat="1" x14ac:dyDescent="0.3">
      <c r="A325" s="61">
        <v>3600</v>
      </c>
      <c r="B325" s="34" t="str">
        <f>VLOOKUP(A325,'1_문헌특성'!C:AQ,2,0)</f>
        <v>Gharib (2011)</v>
      </c>
      <c r="C325" s="34" t="str">
        <f>VLOOKUP(A325,'1_문헌특성'!C:AQ,3,0)</f>
        <v>RCT</v>
      </c>
      <c r="D325" s="35" t="str">
        <f>VLOOKUP(A325, '1_문헌특성'!C:AQ, 8, 0)</f>
        <v>1.뇌성마비</v>
      </c>
      <c r="E325" s="34">
        <f>VLOOKUP(A325, '1_문헌특성'!C:AQ, 9, 0)</f>
        <v>0</v>
      </c>
      <c r="F325" s="35" t="str">
        <f>VLOOKUP(A325, '1_문헌특성'!C:AQ, 27, 0)</f>
        <v>로봇+일반재활치료</v>
      </c>
      <c r="G325" s="35">
        <f>VLOOKUP(A325, '1_문헌특성'!C:AQ, 28, 0)</f>
        <v>2</v>
      </c>
      <c r="H325" s="35">
        <f>VLOOKUP(A325, '1_문헌특성'!C:AQ, 29, 0)</f>
        <v>1</v>
      </c>
      <c r="I325" s="35" t="str">
        <f>VLOOKUP(A325, '1_문헌특성'!C:AQ, 30, 0)</f>
        <v>Biodex Gait Trainer 2 TM</v>
      </c>
      <c r="J325" s="35" t="str">
        <f>VLOOKUP(A325, '1_문헌특성'!C:AQ, 33, 0)</f>
        <v>일반재활치료</v>
      </c>
      <c r="K325" s="88"/>
      <c r="L325" s="88"/>
      <c r="M325" s="88" t="s">
        <v>531</v>
      </c>
      <c r="N325" s="88"/>
      <c r="O325" s="89"/>
      <c r="P325" s="16" t="str">
        <f>VLOOKUP(A325,'1_문헌특성'!C:AQ,40,0)</f>
        <v>중재직후 3개월(12주)</v>
      </c>
      <c r="Q325" s="88" t="s">
        <v>446</v>
      </c>
      <c r="R325" s="88">
        <v>15</v>
      </c>
      <c r="S325" s="92">
        <v>42.4</v>
      </c>
      <c r="T325" s="92">
        <v>3.37</v>
      </c>
      <c r="U325" s="88">
        <v>15</v>
      </c>
      <c r="V325" s="92">
        <v>38.06</v>
      </c>
      <c r="W325" s="92">
        <v>4.63</v>
      </c>
      <c r="X325" s="90">
        <v>7</v>
      </c>
      <c r="Y325" s="90">
        <v>2.2029999999999998</v>
      </c>
      <c r="Z325" s="90">
        <v>3.33</v>
      </c>
      <c r="AA325" s="90">
        <v>6.25</v>
      </c>
      <c r="AB325" s="90">
        <v>7.0000000000000001E-3</v>
      </c>
      <c r="AC325" s="90"/>
      <c r="AD325" s="88"/>
    </row>
    <row r="326" spans="1:30" s="91" customFormat="1" x14ac:dyDescent="0.3">
      <c r="A326" s="61">
        <v>3600</v>
      </c>
      <c r="B326" s="34" t="str">
        <f>VLOOKUP(A326,'1_문헌특성'!C:AQ,2,0)</f>
        <v>Gharib (2011)</v>
      </c>
      <c r="C326" s="34" t="str">
        <f>VLOOKUP(A326,'1_문헌특성'!C:AQ,3,0)</f>
        <v>RCT</v>
      </c>
      <c r="D326" s="35" t="str">
        <f>VLOOKUP(A326, '1_문헌특성'!C:AQ, 8, 0)</f>
        <v>1.뇌성마비</v>
      </c>
      <c r="E326" s="34">
        <f>VLOOKUP(A326, '1_문헌특성'!C:AQ, 9, 0)</f>
        <v>0</v>
      </c>
      <c r="F326" s="35" t="str">
        <f>VLOOKUP(A326, '1_문헌특성'!C:AQ, 27, 0)</f>
        <v>로봇+일반재활치료</v>
      </c>
      <c r="G326" s="35">
        <f>VLOOKUP(A326, '1_문헌특성'!C:AQ, 28, 0)</f>
        <v>2</v>
      </c>
      <c r="H326" s="35">
        <f>VLOOKUP(A326, '1_문헌특성'!C:AQ, 29, 0)</f>
        <v>1</v>
      </c>
      <c r="I326" s="35" t="str">
        <f>VLOOKUP(A326, '1_문헌특성'!C:AQ, 30, 0)</f>
        <v>Biodex Gait Trainer 2 TM</v>
      </c>
      <c r="J326" s="35" t="str">
        <f>VLOOKUP(A326, '1_문헌특성'!C:AQ, 33, 0)</f>
        <v>일반재활치료</v>
      </c>
      <c r="K326" s="88"/>
      <c r="L326" s="88"/>
      <c r="M326" s="88" t="s">
        <v>532</v>
      </c>
      <c r="N326" s="88"/>
      <c r="O326" s="89"/>
      <c r="P326" s="16" t="str">
        <f>VLOOKUP(A326,'1_문헌특성'!C:AQ,40,0)</f>
        <v>중재직후 3개월(12주)</v>
      </c>
      <c r="Q326" s="88">
        <v>0</v>
      </c>
      <c r="R326" s="88">
        <v>15</v>
      </c>
      <c r="S326" s="92">
        <v>64.599999999999994</v>
      </c>
      <c r="T326" s="92">
        <v>4.6100000000000003</v>
      </c>
      <c r="U326" s="88">
        <v>15</v>
      </c>
      <c r="V326" s="92">
        <v>65.260000000000005</v>
      </c>
      <c r="W326" s="92">
        <v>5.16</v>
      </c>
      <c r="X326" s="90"/>
      <c r="Y326" s="90"/>
      <c r="Z326" s="90"/>
      <c r="AA326" s="90"/>
      <c r="AB326" s="90">
        <v>0.71</v>
      </c>
      <c r="AC326" s="90"/>
      <c r="AD326" s="88"/>
    </row>
    <row r="327" spans="1:30" s="91" customFormat="1" x14ac:dyDescent="0.3">
      <c r="A327" s="61">
        <v>3600</v>
      </c>
      <c r="B327" s="34" t="str">
        <f>VLOOKUP(A327,'1_문헌특성'!C:AQ,2,0)</f>
        <v>Gharib (2011)</v>
      </c>
      <c r="C327" s="34" t="str">
        <f>VLOOKUP(A327,'1_문헌특성'!C:AQ,3,0)</f>
        <v>RCT</v>
      </c>
      <c r="D327" s="35" t="str">
        <f>VLOOKUP(A327, '1_문헌특성'!C:AQ, 8, 0)</f>
        <v>1.뇌성마비</v>
      </c>
      <c r="E327" s="34">
        <f>VLOOKUP(A327, '1_문헌특성'!C:AQ, 9, 0)</f>
        <v>0</v>
      </c>
      <c r="F327" s="35" t="str">
        <f>VLOOKUP(A327, '1_문헌특성'!C:AQ, 27, 0)</f>
        <v>로봇+일반재활치료</v>
      </c>
      <c r="G327" s="35">
        <f>VLOOKUP(A327, '1_문헌특성'!C:AQ, 28, 0)</f>
        <v>2</v>
      </c>
      <c r="H327" s="35">
        <f>VLOOKUP(A327, '1_문헌특성'!C:AQ, 29, 0)</f>
        <v>1</v>
      </c>
      <c r="I327" s="35" t="str">
        <f>VLOOKUP(A327, '1_문헌특성'!C:AQ, 30, 0)</f>
        <v>Biodex Gait Trainer 2 TM</v>
      </c>
      <c r="J327" s="35" t="str">
        <f>VLOOKUP(A327, '1_문헌특성'!C:AQ, 33, 0)</f>
        <v>일반재활치료</v>
      </c>
      <c r="K327" s="88"/>
      <c r="L327" s="88"/>
      <c r="M327" s="88" t="s">
        <v>532</v>
      </c>
      <c r="N327" s="88"/>
      <c r="O327" s="89"/>
      <c r="P327" s="16" t="str">
        <f>VLOOKUP(A327,'1_문헌특성'!C:AQ,40,0)</f>
        <v>중재직후 3개월(12주)</v>
      </c>
      <c r="Q327" s="88" t="s">
        <v>446</v>
      </c>
      <c r="R327" s="88">
        <v>15</v>
      </c>
      <c r="S327" s="92">
        <v>57.6</v>
      </c>
      <c r="T327" s="92">
        <v>3.37</v>
      </c>
      <c r="U327" s="88">
        <v>15</v>
      </c>
      <c r="V327" s="92">
        <v>61.93</v>
      </c>
      <c r="W327" s="92">
        <v>4.63</v>
      </c>
      <c r="X327" s="90">
        <v>7</v>
      </c>
      <c r="Y327" s="90">
        <v>2.2029999999999998</v>
      </c>
      <c r="Z327" s="90">
        <v>3.33</v>
      </c>
      <c r="AA327" s="90">
        <v>6.25</v>
      </c>
      <c r="AB327" s="90">
        <v>7.0000000000000001E-3</v>
      </c>
      <c r="AC327" s="90"/>
      <c r="AD327" s="88"/>
    </row>
    <row r="328" spans="1:30" s="91" customFormat="1" x14ac:dyDescent="0.3">
      <c r="A328" s="61">
        <v>5004</v>
      </c>
      <c r="B328" s="34" t="str">
        <f>VLOOKUP(A328,'1_문헌특성'!C:AQ,2,0)</f>
        <v>Ammann-Reiffer (2020)</v>
      </c>
      <c r="C328" s="34" t="str">
        <f>VLOOKUP(A328,'1_문헌특성'!C:AQ,3,0)</f>
        <v>RCT</v>
      </c>
      <c r="D328" s="35" t="str">
        <f>VLOOKUP(A328, '1_문헌특성'!C:AQ, 8, 0)</f>
        <v>1.뇌성마비</v>
      </c>
      <c r="E328" s="34">
        <f>VLOOKUP(A328, '1_문헌특성'!C:AQ, 9, 0)</f>
        <v>0</v>
      </c>
      <c r="F328" s="35" t="str">
        <f>VLOOKUP(A328, '1_문헌특성'!C:AQ, 27, 0)</f>
        <v>로봇(RAGT)+표준치료</v>
      </c>
      <c r="G328" s="35">
        <f>VLOOKUP(A328, '1_문헌특성'!C:AQ, 28, 0)</f>
        <v>2</v>
      </c>
      <c r="H328" s="35">
        <f>VLOOKUP(A328, '1_문헌특성'!C:AQ, 29, 0)</f>
        <v>1</v>
      </c>
      <c r="I328" s="35" t="str">
        <f>VLOOKUP(A328, '1_문헌특성'!C:AQ, 30, 0)</f>
        <v>Lokomat</v>
      </c>
      <c r="J328" s="35" t="str">
        <f>VLOOKUP(A328, '1_문헌특성'!C:AQ, 33, 0)</f>
        <v>일반재활치료</v>
      </c>
      <c r="K328" s="88"/>
      <c r="L328" s="88"/>
      <c r="M328" s="88" t="s">
        <v>533</v>
      </c>
      <c r="N328" s="88" t="s">
        <v>392</v>
      </c>
      <c r="O328" s="89"/>
      <c r="P328" s="16" t="str">
        <f>VLOOKUP(A328,'1_문헌특성'!C:AQ,40,0)</f>
        <v>중재직후 5주</v>
      </c>
      <c r="Q328" s="88">
        <v>0</v>
      </c>
      <c r="R328" s="88">
        <v>16</v>
      </c>
      <c r="S328" s="88">
        <v>53.5</v>
      </c>
      <c r="U328" s="88">
        <v>16</v>
      </c>
      <c r="V328" s="88">
        <v>56.3</v>
      </c>
      <c r="X328" s="90"/>
      <c r="Y328" s="90"/>
      <c r="Z328" s="90"/>
      <c r="AA328" s="90"/>
      <c r="AB328" s="90"/>
      <c r="AC328" s="74" t="s">
        <v>644</v>
      </c>
      <c r="AD328" s="88"/>
    </row>
    <row r="329" spans="1:30" s="91" customFormat="1" x14ac:dyDescent="0.3">
      <c r="A329" s="61">
        <v>5004</v>
      </c>
      <c r="B329" s="34" t="str">
        <f>VLOOKUP(A329,'1_문헌특성'!C:AQ,2,0)</f>
        <v>Ammann-Reiffer (2020)</v>
      </c>
      <c r="C329" s="34" t="str">
        <f>VLOOKUP(A329,'1_문헌특성'!C:AQ,3,0)</f>
        <v>RCT</v>
      </c>
      <c r="D329" s="35" t="str">
        <f>VLOOKUP(A329, '1_문헌특성'!C:AQ, 8, 0)</f>
        <v>1.뇌성마비</v>
      </c>
      <c r="E329" s="34">
        <f>VLOOKUP(A329, '1_문헌특성'!C:AQ, 9, 0)</f>
        <v>0</v>
      </c>
      <c r="F329" s="35" t="str">
        <f>VLOOKUP(A329, '1_문헌특성'!C:AQ, 27, 0)</f>
        <v>로봇(RAGT)+표준치료</v>
      </c>
      <c r="G329" s="35">
        <f>VLOOKUP(A329, '1_문헌특성'!C:AQ, 28, 0)</f>
        <v>2</v>
      </c>
      <c r="H329" s="35">
        <f>VLOOKUP(A329, '1_문헌특성'!C:AQ, 29, 0)</f>
        <v>1</v>
      </c>
      <c r="I329" s="35" t="str">
        <f>VLOOKUP(A329, '1_문헌특성'!C:AQ, 30, 0)</f>
        <v>Lokomat</v>
      </c>
      <c r="J329" s="35" t="str">
        <f>VLOOKUP(A329, '1_문헌특성'!C:AQ, 33, 0)</f>
        <v>일반재활치료</v>
      </c>
      <c r="K329" s="88"/>
      <c r="L329" s="88"/>
      <c r="M329" s="88" t="s">
        <v>533</v>
      </c>
      <c r="N329" s="88" t="s">
        <v>392</v>
      </c>
      <c r="O329" s="89"/>
      <c r="P329" s="16" t="str">
        <f>VLOOKUP(A329,'1_문헌특성'!C:AQ,40,0)</f>
        <v>중재직후 5주</v>
      </c>
      <c r="Q329" s="88" t="s">
        <v>672</v>
      </c>
      <c r="R329" s="88">
        <v>16</v>
      </c>
      <c r="S329" s="88">
        <v>55.6</v>
      </c>
      <c r="U329" s="88">
        <v>16</v>
      </c>
      <c r="V329" s="88">
        <v>57.6</v>
      </c>
      <c r="X329" s="90">
        <v>-0.7</v>
      </c>
      <c r="Y329" s="97" t="s">
        <v>534</v>
      </c>
      <c r="Z329" s="90">
        <v>0</v>
      </c>
      <c r="AA329" s="97" t="s">
        <v>535</v>
      </c>
      <c r="AB329" s="90">
        <v>0.91</v>
      </c>
      <c r="AC329" s="74" t="s">
        <v>644</v>
      </c>
      <c r="AD329" s="88"/>
    </row>
    <row r="330" spans="1:30" s="91" customFormat="1" x14ac:dyDescent="0.3">
      <c r="A330" s="61">
        <v>5004</v>
      </c>
      <c r="B330" s="34" t="str">
        <f>VLOOKUP(A330,'1_문헌특성'!C:AQ,2,0)</f>
        <v>Ammann-Reiffer (2020)</v>
      </c>
      <c r="C330" s="34" t="str">
        <f>VLOOKUP(A330,'1_문헌특성'!C:AQ,3,0)</f>
        <v>RCT</v>
      </c>
      <c r="D330" s="35" t="str">
        <f>VLOOKUP(A330, '1_문헌특성'!C:AQ, 8, 0)</f>
        <v>1.뇌성마비</v>
      </c>
      <c r="E330" s="34">
        <f>VLOOKUP(A330, '1_문헌특성'!C:AQ, 9, 0)</f>
        <v>0</v>
      </c>
      <c r="F330" s="35" t="str">
        <f>VLOOKUP(A330, '1_문헌특성'!C:AQ, 27, 0)</f>
        <v>로봇(RAGT)+표준치료</v>
      </c>
      <c r="G330" s="35">
        <f>VLOOKUP(A330, '1_문헌특성'!C:AQ, 28, 0)</f>
        <v>2</v>
      </c>
      <c r="H330" s="35">
        <f>VLOOKUP(A330, '1_문헌특성'!C:AQ, 29, 0)</f>
        <v>1</v>
      </c>
      <c r="I330" s="35" t="str">
        <f>VLOOKUP(A330, '1_문헌특성'!C:AQ, 30, 0)</f>
        <v>Lokomat</v>
      </c>
      <c r="J330" s="35" t="str">
        <f>VLOOKUP(A330, '1_문헌특성'!C:AQ, 33, 0)</f>
        <v>일반재활치료</v>
      </c>
      <c r="K330" s="88"/>
      <c r="L330" s="88"/>
      <c r="M330" s="88" t="s">
        <v>536</v>
      </c>
      <c r="N330" s="88" t="s">
        <v>392</v>
      </c>
      <c r="O330" s="89"/>
      <c r="P330" s="16" t="str">
        <f>VLOOKUP(A330,'1_문헌특성'!C:AQ,40,0)</f>
        <v>중재직후 5주</v>
      </c>
      <c r="Q330" s="88">
        <v>0</v>
      </c>
      <c r="R330" s="88">
        <v>16</v>
      </c>
      <c r="S330" s="88">
        <v>79.5</v>
      </c>
      <c r="U330" s="88">
        <v>16</v>
      </c>
      <c r="V330" s="88">
        <v>75.599999999999994</v>
      </c>
      <c r="X330" s="90"/>
      <c r="Z330" s="90"/>
      <c r="AB330" s="90"/>
      <c r="AC330" s="74" t="s">
        <v>644</v>
      </c>
      <c r="AD330" s="88"/>
    </row>
    <row r="331" spans="1:30" s="91" customFormat="1" x14ac:dyDescent="0.3">
      <c r="A331" s="61">
        <v>5004</v>
      </c>
      <c r="B331" s="34" t="str">
        <f>VLOOKUP(A331,'1_문헌특성'!C:AQ,2,0)</f>
        <v>Ammann-Reiffer (2020)</v>
      </c>
      <c r="C331" s="34" t="str">
        <f>VLOOKUP(A331,'1_문헌특성'!C:AQ,3,0)</f>
        <v>RCT</v>
      </c>
      <c r="D331" s="35" t="str">
        <f>VLOOKUP(A331, '1_문헌특성'!C:AQ, 8, 0)</f>
        <v>1.뇌성마비</v>
      </c>
      <c r="E331" s="34">
        <f>VLOOKUP(A331, '1_문헌특성'!C:AQ, 9, 0)</f>
        <v>0</v>
      </c>
      <c r="F331" s="35" t="str">
        <f>VLOOKUP(A331, '1_문헌특성'!C:AQ, 27, 0)</f>
        <v>로봇(RAGT)+표준치료</v>
      </c>
      <c r="G331" s="35">
        <f>VLOOKUP(A331, '1_문헌특성'!C:AQ, 28, 0)</f>
        <v>2</v>
      </c>
      <c r="H331" s="35">
        <f>VLOOKUP(A331, '1_문헌특성'!C:AQ, 29, 0)</f>
        <v>1</v>
      </c>
      <c r="I331" s="35" t="str">
        <f>VLOOKUP(A331, '1_문헌특성'!C:AQ, 30, 0)</f>
        <v>Lokomat</v>
      </c>
      <c r="J331" s="35" t="str">
        <f>VLOOKUP(A331, '1_문헌특성'!C:AQ, 33, 0)</f>
        <v>일반재활치료</v>
      </c>
      <c r="K331" s="88"/>
      <c r="L331" s="88"/>
      <c r="M331" s="88" t="s">
        <v>536</v>
      </c>
      <c r="N331" s="88" t="s">
        <v>392</v>
      </c>
      <c r="O331" s="89"/>
      <c r="P331" s="16" t="str">
        <f>VLOOKUP(A331,'1_문헌특성'!C:AQ,40,0)</f>
        <v>중재직후 5주</v>
      </c>
      <c r="Q331" s="88" t="s">
        <v>672</v>
      </c>
      <c r="R331" s="88">
        <v>16</v>
      </c>
      <c r="S331" s="88">
        <v>79.5</v>
      </c>
      <c r="U331" s="88">
        <v>16</v>
      </c>
      <c r="V331" s="88">
        <v>79.5</v>
      </c>
      <c r="X331" s="90">
        <v>0</v>
      </c>
      <c r="Y331" s="97" t="s">
        <v>537</v>
      </c>
      <c r="Z331" s="90">
        <v>0</v>
      </c>
      <c r="AA331" s="97" t="s">
        <v>538</v>
      </c>
      <c r="AB331" s="90">
        <v>0.46</v>
      </c>
      <c r="AC331" s="74" t="s">
        <v>644</v>
      </c>
      <c r="AD331" s="88"/>
    </row>
    <row r="332" spans="1:30" s="91" customFormat="1" x14ac:dyDescent="0.3">
      <c r="A332" s="61">
        <v>5004</v>
      </c>
      <c r="B332" s="34" t="str">
        <f>VLOOKUP(A332,'1_문헌특성'!C:AQ,2,0)</f>
        <v>Ammann-Reiffer (2020)</v>
      </c>
      <c r="C332" s="34" t="str">
        <f>VLOOKUP(A332,'1_문헌특성'!C:AQ,3,0)</f>
        <v>RCT</v>
      </c>
      <c r="D332" s="35" t="str">
        <f>VLOOKUP(A332, '1_문헌특성'!C:AQ, 8, 0)</f>
        <v>1.뇌성마비</v>
      </c>
      <c r="E332" s="34">
        <f>VLOOKUP(A332, '1_문헌특성'!C:AQ, 9, 0)</f>
        <v>0</v>
      </c>
      <c r="F332" s="35" t="str">
        <f>VLOOKUP(A332, '1_문헌특성'!C:AQ, 27, 0)</f>
        <v>로봇(RAGT)+표준치료</v>
      </c>
      <c r="G332" s="35">
        <f>VLOOKUP(A332, '1_문헌특성'!C:AQ, 28, 0)</f>
        <v>2</v>
      </c>
      <c r="H332" s="35">
        <f>VLOOKUP(A332, '1_문헌특성'!C:AQ, 29, 0)</f>
        <v>1</v>
      </c>
      <c r="I332" s="35" t="str">
        <f>VLOOKUP(A332, '1_문헌특성'!C:AQ, 30, 0)</f>
        <v>Lokomat</v>
      </c>
      <c r="J332" s="35" t="str">
        <f>VLOOKUP(A332, '1_문헌특성'!C:AQ, 33, 0)</f>
        <v>일반재활치료</v>
      </c>
      <c r="K332" s="88"/>
      <c r="L332" s="88" t="s">
        <v>75</v>
      </c>
      <c r="M332" s="88" t="s">
        <v>500</v>
      </c>
      <c r="N332" s="88" t="s">
        <v>79</v>
      </c>
      <c r="O332" s="89"/>
      <c r="P332" s="16" t="str">
        <f>VLOOKUP(A332,'1_문헌특성'!C:AQ,40,0)</f>
        <v>중재직후 5주</v>
      </c>
      <c r="Q332" s="88">
        <v>0</v>
      </c>
      <c r="R332" s="88">
        <v>14</v>
      </c>
      <c r="S332" s="88">
        <v>353</v>
      </c>
      <c r="U332" s="88">
        <v>14</v>
      </c>
      <c r="V332" s="88">
        <v>366</v>
      </c>
      <c r="X332" s="90"/>
      <c r="Z332" s="90"/>
      <c r="AB332" s="90"/>
      <c r="AC332" s="74" t="s">
        <v>644</v>
      </c>
      <c r="AD332" s="88"/>
    </row>
    <row r="333" spans="1:30" x14ac:dyDescent="0.3">
      <c r="A333" s="61">
        <v>5004</v>
      </c>
      <c r="B333" s="34" t="str">
        <f>VLOOKUP(A333,'1_문헌특성'!C:AQ,2,0)</f>
        <v>Ammann-Reiffer (2020)</v>
      </c>
      <c r="C333" s="34" t="str">
        <f>VLOOKUP(A333,'1_문헌특성'!C:AQ,3,0)</f>
        <v>RCT</v>
      </c>
      <c r="D333" s="35" t="str">
        <f>VLOOKUP(A333, '1_문헌특성'!C:AQ, 8, 0)</f>
        <v>1.뇌성마비</v>
      </c>
      <c r="E333" s="34">
        <f>VLOOKUP(A333, '1_문헌특성'!C:AQ, 9, 0)</f>
        <v>0</v>
      </c>
      <c r="F333" s="35" t="str">
        <f>VLOOKUP(A333, '1_문헌특성'!C:AQ, 27, 0)</f>
        <v>로봇(RAGT)+표준치료</v>
      </c>
      <c r="G333" s="35">
        <f>VLOOKUP(A333, '1_문헌특성'!C:AQ, 28, 0)</f>
        <v>2</v>
      </c>
      <c r="H333" s="35">
        <f>VLOOKUP(A333, '1_문헌특성'!C:AQ, 29, 0)</f>
        <v>1</v>
      </c>
      <c r="I333" s="35" t="str">
        <f>VLOOKUP(A333, '1_문헌특성'!C:AQ, 30, 0)</f>
        <v>Lokomat</v>
      </c>
      <c r="J333" s="35" t="str">
        <f>VLOOKUP(A333, '1_문헌특성'!C:AQ, 33, 0)</f>
        <v>일반재활치료</v>
      </c>
      <c r="L333" s="88" t="s">
        <v>75</v>
      </c>
      <c r="M333" s="17" t="s">
        <v>500</v>
      </c>
      <c r="N333" s="17" t="s">
        <v>79</v>
      </c>
      <c r="P333" s="16" t="str">
        <f>VLOOKUP(A333,'1_문헌특성'!C:AQ,40,0)</f>
        <v>중재직후 5주</v>
      </c>
      <c r="Q333" s="88" t="s">
        <v>672</v>
      </c>
      <c r="R333" s="17">
        <v>14</v>
      </c>
      <c r="S333" s="17">
        <v>354</v>
      </c>
      <c r="U333" s="17">
        <v>14</v>
      </c>
      <c r="V333" s="17">
        <v>353</v>
      </c>
      <c r="X333" s="12">
        <v>11</v>
      </c>
      <c r="Y333" s="97" t="s">
        <v>539</v>
      </c>
      <c r="Z333" s="12">
        <v>-0.5</v>
      </c>
      <c r="AA333" s="97" t="s">
        <v>540</v>
      </c>
      <c r="AB333" s="12">
        <v>0.22</v>
      </c>
      <c r="AC333" s="74" t="s">
        <v>644</v>
      </c>
    </row>
    <row r="334" spans="1:30" x14ac:dyDescent="0.3">
      <c r="A334" s="61">
        <v>5004</v>
      </c>
      <c r="B334" s="34" t="str">
        <f>VLOOKUP(A334,'1_문헌특성'!C:AQ,2,0)</f>
        <v>Ammann-Reiffer (2020)</v>
      </c>
      <c r="C334" s="34" t="str">
        <f>VLOOKUP(A334,'1_문헌특성'!C:AQ,3,0)</f>
        <v>RCT</v>
      </c>
      <c r="D334" s="35" t="str">
        <f>VLOOKUP(A334, '1_문헌특성'!C:AQ, 8, 0)</f>
        <v>1.뇌성마비</v>
      </c>
      <c r="E334" s="34">
        <f>VLOOKUP(A334, '1_문헌특성'!C:AQ, 9, 0)</f>
        <v>0</v>
      </c>
      <c r="F334" s="35" t="str">
        <f>VLOOKUP(A334, '1_문헌특성'!C:AQ, 27, 0)</f>
        <v>로봇(RAGT)+표준치료</v>
      </c>
      <c r="G334" s="35">
        <f>VLOOKUP(A334, '1_문헌특성'!C:AQ, 28, 0)</f>
        <v>2</v>
      </c>
      <c r="H334" s="35">
        <f>VLOOKUP(A334, '1_문헌특성'!C:AQ, 29, 0)</f>
        <v>1</v>
      </c>
      <c r="I334" s="35" t="str">
        <f>VLOOKUP(A334, '1_문헌특성'!C:AQ, 30, 0)</f>
        <v>Lokomat</v>
      </c>
      <c r="J334" s="35" t="str">
        <f>VLOOKUP(A334, '1_문헌특성'!C:AQ, 33, 0)</f>
        <v>일반재활치료</v>
      </c>
      <c r="L334" s="88" t="s">
        <v>75</v>
      </c>
      <c r="M334" s="17" t="s">
        <v>541</v>
      </c>
      <c r="N334" s="17" t="s">
        <v>403</v>
      </c>
      <c r="P334" s="16" t="str">
        <f>VLOOKUP(A334,'1_문헌특성'!C:AQ,40,0)</f>
        <v>중재직후 5주</v>
      </c>
      <c r="Q334" s="88">
        <v>0</v>
      </c>
      <c r="R334" s="17">
        <v>13</v>
      </c>
      <c r="S334" s="17">
        <v>1.3</v>
      </c>
      <c r="U334" s="17">
        <v>13</v>
      </c>
      <c r="V334" s="17">
        <v>1.4</v>
      </c>
      <c r="Y334" s="17"/>
      <c r="AA334" s="17"/>
      <c r="AC334" s="74" t="s">
        <v>644</v>
      </c>
    </row>
    <row r="335" spans="1:30" x14ac:dyDescent="0.3">
      <c r="A335" s="61">
        <v>5004</v>
      </c>
      <c r="B335" s="34" t="str">
        <f>VLOOKUP(A335,'1_문헌특성'!C:AQ,2,0)</f>
        <v>Ammann-Reiffer (2020)</v>
      </c>
      <c r="C335" s="34" t="str">
        <f>VLOOKUP(A335,'1_문헌특성'!C:AQ,3,0)</f>
        <v>RCT</v>
      </c>
      <c r="D335" s="35" t="str">
        <f>VLOOKUP(A335, '1_문헌특성'!C:AQ, 8, 0)</f>
        <v>1.뇌성마비</v>
      </c>
      <c r="E335" s="34">
        <f>VLOOKUP(A335, '1_문헌특성'!C:AQ, 9, 0)</f>
        <v>0</v>
      </c>
      <c r="F335" s="35" t="str">
        <f>VLOOKUP(A335, '1_문헌특성'!C:AQ, 27, 0)</f>
        <v>로봇(RAGT)+표준치료</v>
      </c>
      <c r="G335" s="35">
        <f>VLOOKUP(A335, '1_문헌특성'!C:AQ, 28, 0)</f>
        <v>2</v>
      </c>
      <c r="H335" s="35">
        <f>VLOOKUP(A335, '1_문헌특성'!C:AQ, 29, 0)</f>
        <v>1</v>
      </c>
      <c r="I335" s="35" t="str">
        <f>VLOOKUP(A335, '1_문헌특성'!C:AQ, 30, 0)</f>
        <v>Lokomat</v>
      </c>
      <c r="J335" s="35" t="str">
        <f>VLOOKUP(A335, '1_문헌특성'!C:AQ, 33, 0)</f>
        <v>일반재활치료</v>
      </c>
      <c r="L335" s="88" t="s">
        <v>75</v>
      </c>
      <c r="M335" s="17" t="s">
        <v>541</v>
      </c>
      <c r="N335" s="17" t="s">
        <v>403</v>
      </c>
      <c r="P335" s="16" t="str">
        <f>VLOOKUP(A335,'1_문헌특성'!C:AQ,40,0)</f>
        <v>중재직후 5주</v>
      </c>
      <c r="Q335" s="88" t="s">
        <v>672</v>
      </c>
      <c r="R335" s="17">
        <v>13</v>
      </c>
      <c r="S335" s="17">
        <v>1.4</v>
      </c>
      <c r="U335" s="17">
        <v>13</v>
      </c>
      <c r="V335" s="17">
        <v>1.3</v>
      </c>
      <c r="X335" s="12">
        <v>0.1</v>
      </c>
      <c r="Y335" s="97" t="s">
        <v>542</v>
      </c>
      <c r="Z335" s="12">
        <v>0.1</v>
      </c>
      <c r="AA335" s="97" t="s">
        <v>543</v>
      </c>
      <c r="AB335" s="12">
        <v>0.7</v>
      </c>
      <c r="AC335" s="74" t="s">
        <v>644</v>
      </c>
    </row>
    <row r="336" spans="1:30" x14ac:dyDescent="0.3">
      <c r="A336" s="61">
        <v>5004</v>
      </c>
      <c r="B336" s="34" t="str">
        <f>VLOOKUP(A336,'1_문헌특성'!C:AQ,2,0)</f>
        <v>Ammann-Reiffer (2020)</v>
      </c>
      <c r="C336" s="34" t="str">
        <f>VLOOKUP(A336,'1_문헌특성'!C:AQ,3,0)</f>
        <v>RCT</v>
      </c>
      <c r="D336" s="35" t="str">
        <f>VLOOKUP(A336, '1_문헌특성'!C:AQ, 8, 0)</f>
        <v>1.뇌성마비</v>
      </c>
      <c r="E336" s="34">
        <f>VLOOKUP(A336, '1_문헌특성'!C:AQ, 9, 0)</f>
        <v>0</v>
      </c>
      <c r="F336" s="35" t="str">
        <f>VLOOKUP(A336, '1_문헌특성'!C:AQ, 27, 0)</f>
        <v>로봇(RAGT)+표준치료</v>
      </c>
      <c r="G336" s="35">
        <f>VLOOKUP(A336, '1_문헌특성'!C:AQ, 28, 0)</f>
        <v>2</v>
      </c>
      <c r="H336" s="35">
        <f>VLOOKUP(A336, '1_문헌특성'!C:AQ, 29, 0)</f>
        <v>1</v>
      </c>
      <c r="I336" s="35" t="str">
        <f>VLOOKUP(A336, '1_문헌특성'!C:AQ, 30, 0)</f>
        <v>Lokomat</v>
      </c>
      <c r="J336" s="35" t="str">
        <f>VLOOKUP(A336, '1_문헌특성'!C:AQ, 33, 0)</f>
        <v>일반재활치료</v>
      </c>
      <c r="L336" s="88" t="s">
        <v>75</v>
      </c>
      <c r="M336" s="17" t="s">
        <v>544</v>
      </c>
      <c r="N336" s="17" t="s">
        <v>403</v>
      </c>
      <c r="P336" s="16" t="str">
        <f>VLOOKUP(A336,'1_문헌특성'!C:AQ,40,0)</f>
        <v>중재직후 5주</v>
      </c>
      <c r="Q336" s="88">
        <v>0</v>
      </c>
      <c r="R336" s="17">
        <v>16</v>
      </c>
      <c r="S336" s="17">
        <v>0.9</v>
      </c>
      <c r="U336" s="17">
        <v>16</v>
      </c>
      <c r="V336" s="17">
        <v>1</v>
      </c>
      <c r="Y336" s="17"/>
      <c r="AA336" s="17"/>
      <c r="AC336" s="74" t="s">
        <v>644</v>
      </c>
    </row>
    <row r="337" spans="1:29" x14ac:dyDescent="0.3">
      <c r="A337" s="61">
        <v>5004</v>
      </c>
      <c r="B337" s="34" t="str">
        <f>VLOOKUP(A337,'1_문헌특성'!C:AQ,2,0)</f>
        <v>Ammann-Reiffer (2020)</v>
      </c>
      <c r="C337" s="34" t="str">
        <f>VLOOKUP(A337,'1_문헌특성'!C:AQ,3,0)</f>
        <v>RCT</v>
      </c>
      <c r="D337" s="35" t="str">
        <f>VLOOKUP(A337, '1_문헌특성'!C:AQ, 8, 0)</f>
        <v>1.뇌성마비</v>
      </c>
      <c r="E337" s="34">
        <f>VLOOKUP(A337, '1_문헌특성'!C:AQ, 9, 0)</f>
        <v>0</v>
      </c>
      <c r="F337" s="35" t="str">
        <f>VLOOKUP(A337, '1_문헌특성'!C:AQ, 27, 0)</f>
        <v>로봇(RAGT)+표준치료</v>
      </c>
      <c r="G337" s="35">
        <f>VLOOKUP(A337, '1_문헌특성'!C:AQ, 28, 0)</f>
        <v>2</v>
      </c>
      <c r="H337" s="35">
        <f>VLOOKUP(A337, '1_문헌특성'!C:AQ, 29, 0)</f>
        <v>1</v>
      </c>
      <c r="I337" s="35" t="str">
        <f>VLOOKUP(A337, '1_문헌특성'!C:AQ, 30, 0)</f>
        <v>Lokomat</v>
      </c>
      <c r="J337" s="35" t="str">
        <f>VLOOKUP(A337, '1_문헌특성'!C:AQ, 33, 0)</f>
        <v>일반재활치료</v>
      </c>
      <c r="L337" s="88" t="s">
        <v>75</v>
      </c>
      <c r="M337" s="17" t="s">
        <v>544</v>
      </c>
      <c r="N337" s="17" t="s">
        <v>403</v>
      </c>
      <c r="P337" s="16" t="str">
        <f>VLOOKUP(A337,'1_문헌특성'!C:AQ,40,0)</f>
        <v>중재직후 5주</v>
      </c>
      <c r="Q337" s="88" t="s">
        <v>672</v>
      </c>
      <c r="R337" s="17">
        <v>16</v>
      </c>
      <c r="S337" s="17">
        <v>1</v>
      </c>
      <c r="U337" s="17">
        <v>16</v>
      </c>
      <c r="V337" s="17">
        <v>0.9</v>
      </c>
      <c r="X337" s="12">
        <v>0</v>
      </c>
      <c r="Y337" s="97" t="s">
        <v>545</v>
      </c>
      <c r="Z337" s="12">
        <v>0</v>
      </c>
      <c r="AA337" s="97" t="s">
        <v>546</v>
      </c>
      <c r="AB337" s="12">
        <v>0.76</v>
      </c>
      <c r="AC337" s="74" t="s">
        <v>644</v>
      </c>
    </row>
    <row r="338" spans="1:29" x14ac:dyDescent="0.3">
      <c r="A338" s="61">
        <v>6760</v>
      </c>
      <c r="B338" s="34" t="str">
        <f>VLOOKUP(A338,'1_문헌특성'!C:AQ,2,0)</f>
        <v>Beretta (2018)</v>
      </c>
      <c r="C338" s="34" t="str">
        <f>VLOOKUP(A338,'1_문헌특성'!C:AQ,3,0)</f>
        <v>NRCT</v>
      </c>
      <c r="D338" s="35" t="str">
        <f>VLOOKUP(A338, '1_문헌특성'!C:AQ, 8, 0)</f>
        <v>1.후천성 뇌손상 편측마비_소아청소년</v>
      </c>
      <c r="E338" s="34">
        <f>VLOOKUP(A338, '1_문헌특성'!C:AQ, 9, 0)</f>
        <v>0</v>
      </c>
      <c r="F338" s="35" t="str">
        <f>VLOOKUP(A338, '1_문헌특성'!C:AQ, 27, 0)</f>
        <v>로봇+물리치료</v>
      </c>
      <c r="G338" s="35">
        <f>VLOOKUP(A338, '1_문헌특성'!C:AQ, 28, 0)</f>
        <v>2</v>
      </c>
      <c r="H338" s="35">
        <f>VLOOKUP(A338, '1_문헌특성'!C:AQ, 29, 0)</f>
        <v>1</v>
      </c>
      <c r="I338" s="35" t="str">
        <f>VLOOKUP(A338, '1_문헌특성'!C:AQ, 30, 0)</f>
        <v>Lokomat</v>
      </c>
      <c r="J338" s="35" t="str">
        <f>VLOOKUP(A338, '1_문헌특성'!C:AQ, 33, 0)</f>
        <v>물리치료</v>
      </c>
      <c r="M338" s="17" t="s">
        <v>547</v>
      </c>
      <c r="P338" s="16" t="str">
        <f>VLOOKUP(A338,'1_문헌특성'!C:AQ,40,0)</f>
        <v>중재직후 4주</v>
      </c>
      <c r="Q338" s="17">
        <v>0</v>
      </c>
      <c r="R338" s="17">
        <v>29</v>
      </c>
      <c r="S338" s="17">
        <v>232</v>
      </c>
      <c r="T338" s="78" t="s">
        <v>548</v>
      </c>
      <c r="U338" s="17">
        <v>12</v>
      </c>
      <c r="V338" s="78">
        <v>213</v>
      </c>
      <c r="W338" s="78" t="s">
        <v>549</v>
      </c>
      <c r="AC338" s="74" t="s">
        <v>709</v>
      </c>
    </row>
    <row r="339" spans="1:29" x14ac:dyDescent="0.3">
      <c r="A339" s="61">
        <v>6760</v>
      </c>
      <c r="B339" s="34" t="str">
        <f>VLOOKUP(A339,'1_문헌특성'!C:AQ,2,0)</f>
        <v>Beretta (2018)</v>
      </c>
      <c r="C339" s="34" t="str">
        <f>VLOOKUP(A339,'1_문헌특성'!C:AQ,3,0)</f>
        <v>NRCT</v>
      </c>
      <c r="D339" s="35" t="str">
        <f>VLOOKUP(A339, '1_문헌특성'!C:AQ, 8, 0)</f>
        <v>1.후천성 뇌손상 편측마비_소아청소년</v>
      </c>
      <c r="E339" s="34">
        <f>VLOOKUP(A339, '1_문헌특성'!C:AQ, 9, 0)</f>
        <v>0</v>
      </c>
      <c r="F339" s="35" t="str">
        <f>VLOOKUP(A339, '1_문헌특성'!C:AQ, 27, 0)</f>
        <v>로봇+물리치료</v>
      </c>
      <c r="G339" s="35">
        <f>VLOOKUP(A339, '1_문헌특성'!C:AQ, 28, 0)</f>
        <v>2</v>
      </c>
      <c r="H339" s="35">
        <f>VLOOKUP(A339, '1_문헌특성'!C:AQ, 29, 0)</f>
        <v>1</v>
      </c>
      <c r="I339" s="35" t="str">
        <f>VLOOKUP(A339, '1_문헌특성'!C:AQ, 30, 0)</f>
        <v>Lokomat</v>
      </c>
      <c r="J339" s="35" t="str">
        <f>VLOOKUP(A339, '1_문헌특성'!C:AQ, 33, 0)</f>
        <v>물리치료</v>
      </c>
      <c r="M339" s="17" t="s">
        <v>547</v>
      </c>
      <c r="P339" s="16" t="str">
        <f>VLOOKUP(A339,'1_문헌특성'!C:AQ,40,0)</f>
        <v>중재직후 4주</v>
      </c>
      <c r="Q339" s="17" t="s">
        <v>267</v>
      </c>
      <c r="R339" s="17">
        <v>29</v>
      </c>
      <c r="S339" s="17">
        <v>241</v>
      </c>
      <c r="T339" s="78" t="s">
        <v>550</v>
      </c>
      <c r="U339" s="17">
        <v>12</v>
      </c>
      <c r="V339" s="78" t="s">
        <v>551</v>
      </c>
      <c r="W339" s="78" t="s">
        <v>549</v>
      </c>
      <c r="AC339" s="74" t="s">
        <v>709</v>
      </c>
    </row>
    <row r="340" spans="1:29" x14ac:dyDescent="0.3">
      <c r="A340" s="61">
        <v>6760</v>
      </c>
      <c r="B340" s="34" t="str">
        <f>VLOOKUP(A340,'1_문헌특성'!C:AQ,2,0)</f>
        <v>Beretta (2018)</v>
      </c>
      <c r="C340" s="34" t="str">
        <f>VLOOKUP(A340,'1_문헌특성'!C:AQ,3,0)</f>
        <v>NRCT</v>
      </c>
      <c r="D340" s="35" t="str">
        <f>VLOOKUP(A340, '1_문헌특성'!C:AQ, 8, 0)</f>
        <v>1.후천성 뇌손상 편측마비_소아청소년</v>
      </c>
      <c r="E340" s="34">
        <f>VLOOKUP(A340, '1_문헌특성'!C:AQ, 9, 0)</f>
        <v>0</v>
      </c>
      <c r="F340" s="35" t="str">
        <f>VLOOKUP(A340, '1_문헌특성'!C:AQ, 27, 0)</f>
        <v>로봇+물리치료</v>
      </c>
      <c r="G340" s="35">
        <f>VLOOKUP(A340, '1_문헌특성'!C:AQ, 28, 0)</f>
        <v>2</v>
      </c>
      <c r="H340" s="35">
        <f>VLOOKUP(A340, '1_문헌특성'!C:AQ, 29, 0)</f>
        <v>1</v>
      </c>
      <c r="I340" s="35" t="str">
        <f>VLOOKUP(A340, '1_문헌특성'!C:AQ, 30, 0)</f>
        <v>Lokomat</v>
      </c>
      <c r="J340" s="35" t="str">
        <f>VLOOKUP(A340, '1_문헌특성'!C:AQ, 33, 0)</f>
        <v>물리치료</v>
      </c>
      <c r="M340" s="17" t="s">
        <v>552</v>
      </c>
      <c r="P340" s="16" t="str">
        <f>VLOOKUP(A340,'1_문헌특성'!C:AQ,40,0)</f>
        <v>중재직후 4주</v>
      </c>
      <c r="Q340" s="17">
        <v>0</v>
      </c>
      <c r="R340" s="17">
        <v>29</v>
      </c>
      <c r="S340" s="17">
        <v>88</v>
      </c>
      <c r="T340" s="78" t="s">
        <v>553</v>
      </c>
      <c r="U340" s="17">
        <v>12</v>
      </c>
      <c r="V340" s="78">
        <v>82</v>
      </c>
      <c r="W340" s="78" t="s">
        <v>554</v>
      </c>
      <c r="AC340" s="74" t="s">
        <v>709</v>
      </c>
    </row>
    <row r="341" spans="1:29" x14ac:dyDescent="0.3">
      <c r="A341" s="61">
        <v>6760</v>
      </c>
      <c r="B341" s="34" t="str">
        <f>VLOOKUP(A341,'1_문헌특성'!C:AQ,2,0)</f>
        <v>Beretta (2018)</v>
      </c>
      <c r="C341" s="34" t="str">
        <f>VLOOKUP(A341,'1_문헌특성'!C:AQ,3,0)</f>
        <v>NRCT</v>
      </c>
      <c r="D341" s="35" t="str">
        <f>VLOOKUP(A341, '1_문헌특성'!C:AQ, 8, 0)</f>
        <v>1.후천성 뇌손상 편측마비_소아청소년</v>
      </c>
      <c r="E341" s="34">
        <f>VLOOKUP(A341, '1_문헌특성'!C:AQ, 9, 0)</f>
        <v>0</v>
      </c>
      <c r="F341" s="35" t="str">
        <f>VLOOKUP(A341, '1_문헌특성'!C:AQ, 27, 0)</f>
        <v>로봇+물리치료</v>
      </c>
      <c r="G341" s="35">
        <f>VLOOKUP(A341, '1_문헌특성'!C:AQ, 28, 0)</f>
        <v>2</v>
      </c>
      <c r="H341" s="35">
        <f>VLOOKUP(A341, '1_문헌특성'!C:AQ, 29, 0)</f>
        <v>1</v>
      </c>
      <c r="I341" s="35" t="str">
        <f>VLOOKUP(A341, '1_문헌특성'!C:AQ, 30, 0)</f>
        <v>Lokomat</v>
      </c>
      <c r="J341" s="35" t="str">
        <f>VLOOKUP(A341, '1_문헌특성'!C:AQ, 33, 0)</f>
        <v>물리치료</v>
      </c>
      <c r="M341" s="17" t="s">
        <v>552</v>
      </c>
      <c r="P341" s="16" t="str">
        <f>VLOOKUP(A341,'1_문헌특성'!C:AQ,40,0)</f>
        <v>중재직후 4주</v>
      </c>
      <c r="Q341" s="17" t="s">
        <v>267</v>
      </c>
      <c r="R341" s="17">
        <v>29</v>
      </c>
      <c r="S341" s="17">
        <v>93</v>
      </c>
      <c r="T341" s="78" t="s">
        <v>555</v>
      </c>
      <c r="U341" s="17">
        <v>12</v>
      </c>
      <c r="V341" s="78" t="s">
        <v>556</v>
      </c>
      <c r="W341" s="78" t="s">
        <v>553</v>
      </c>
      <c r="AC341" s="168" t="s">
        <v>709</v>
      </c>
    </row>
    <row r="342" spans="1:29" x14ac:dyDescent="0.3">
      <c r="A342" s="61">
        <v>6760</v>
      </c>
      <c r="B342" s="34" t="str">
        <f>VLOOKUP(A342,'1_문헌특성'!C:AQ,2,0)</f>
        <v>Beretta (2018)</v>
      </c>
      <c r="C342" s="34" t="str">
        <f>VLOOKUP(A342,'1_문헌특성'!C:AQ,3,0)</f>
        <v>NRCT</v>
      </c>
      <c r="D342" s="35" t="str">
        <f>VLOOKUP(A342, '1_문헌특성'!C:AQ, 8, 0)</f>
        <v>1.후천성 뇌손상 편측마비_소아청소년</v>
      </c>
      <c r="E342" s="34">
        <f>VLOOKUP(A342, '1_문헌특성'!C:AQ, 9, 0)</f>
        <v>0</v>
      </c>
      <c r="F342" s="35" t="str">
        <f>VLOOKUP(A342, '1_문헌특성'!C:AQ, 27, 0)</f>
        <v>로봇+물리치료</v>
      </c>
      <c r="G342" s="35">
        <f>VLOOKUP(A342, '1_문헌특성'!C:AQ, 28, 0)</f>
        <v>2</v>
      </c>
      <c r="H342" s="35">
        <f>VLOOKUP(A342, '1_문헌특성'!C:AQ, 29, 0)</f>
        <v>1</v>
      </c>
      <c r="I342" s="35" t="str">
        <f>VLOOKUP(A342, '1_문헌특성'!C:AQ, 30, 0)</f>
        <v>Lokomat</v>
      </c>
      <c r="J342" s="35" t="str">
        <f>VLOOKUP(A342, '1_문헌특성'!C:AQ, 33, 0)</f>
        <v>물리치료</v>
      </c>
      <c r="M342" s="17" t="s">
        <v>557</v>
      </c>
      <c r="P342" s="16" t="str">
        <f>VLOOKUP(A342,'1_문헌특성'!C:AQ,40,0)</f>
        <v>중재직후 4주</v>
      </c>
      <c r="Q342" s="17">
        <v>0</v>
      </c>
      <c r="R342" s="17">
        <v>29</v>
      </c>
      <c r="S342" s="17">
        <v>98</v>
      </c>
      <c r="T342" s="78" t="s">
        <v>558</v>
      </c>
      <c r="U342" s="17">
        <v>12</v>
      </c>
      <c r="V342" s="78">
        <v>96</v>
      </c>
      <c r="W342" s="78" t="s">
        <v>559</v>
      </c>
      <c r="AC342" s="168" t="s">
        <v>709</v>
      </c>
    </row>
    <row r="343" spans="1:29" x14ac:dyDescent="0.3">
      <c r="A343" s="61">
        <v>6760</v>
      </c>
      <c r="B343" s="34" t="str">
        <f>VLOOKUP(A343,'1_문헌특성'!C:AQ,2,0)</f>
        <v>Beretta (2018)</v>
      </c>
      <c r="C343" s="34" t="str">
        <f>VLOOKUP(A343,'1_문헌특성'!C:AQ,3,0)</f>
        <v>NRCT</v>
      </c>
      <c r="D343" s="35" t="str">
        <f>VLOOKUP(A343, '1_문헌특성'!C:AQ, 8, 0)</f>
        <v>1.후천성 뇌손상 편측마비_소아청소년</v>
      </c>
      <c r="E343" s="34">
        <f>VLOOKUP(A343, '1_문헌특성'!C:AQ, 9, 0)</f>
        <v>0</v>
      </c>
      <c r="F343" s="35" t="str">
        <f>VLOOKUP(A343, '1_문헌특성'!C:AQ, 27, 0)</f>
        <v>로봇+물리치료</v>
      </c>
      <c r="G343" s="35">
        <f>VLOOKUP(A343, '1_문헌특성'!C:AQ, 28, 0)</f>
        <v>2</v>
      </c>
      <c r="H343" s="35">
        <f>VLOOKUP(A343, '1_문헌특성'!C:AQ, 29, 0)</f>
        <v>1</v>
      </c>
      <c r="I343" s="35" t="str">
        <f>VLOOKUP(A343, '1_문헌특성'!C:AQ, 30, 0)</f>
        <v>Lokomat</v>
      </c>
      <c r="J343" s="35" t="str">
        <f>VLOOKUP(A343, '1_문헌특성'!C:AQ, 33, 0)</f>
        <v>물리치료</v>
      </c>
      <c r="M343" s="17" t="s">
        <v>557</v>
      </c>
      <c r="P343" s="16" t="str">
        <f>VLOOKUP(A343,'1_문헌특성'!C:AQ,40,0)</f>
        <v>중재직후 4주</v>
      </c>
      <c r="Q343" s="17" t="s">
        <v>267</v>
      </c>
      <c r="R343" s="17">
        <v>29</v>
      </c>
      <c r="S343" s="17">
        <v>98</v>
      </c>
      <c r="T343" s="78" t="s">
        <v>560</v>
      </c>
      <c r="U343" s="17">
        <v>12</v>
      </c>
      <c r="V343" s="78" t="s">
        <v>561</v>
      </c>
      <c r="W343" s="78" t="s">
        <v>559</v>
      </c>
      <c r="AC343" s="168" t="s">
        <v>709</v>
      </c>
    </row>
    <row r="344" spans="1:29" x14ac:dyDescent="0.3">
      <c r="A344" s="61">
        <v>6760</v>
      </c>
      <c r="B344" s="34" t="str">
        <f>VLOOKUP(A344,'1_문헌특성'!C:AQ,2,0)</f>
        <v>Beretta (2018)</v>
      </c>
      <c r="C344" s="34" t="str">
        <f>VLOOKUP(A344,'1_문헌특성'!C:AQ,3,0)</f>
        <v>NRCT</v>
      </c>
      <c r="D344" s="35" t="str">
        <f>VLOOKUP(A344, '1_문헌특성'!C:AQ, 8, 0)</f>
        <v>1.후천성 뇌손상 편측마비_소아청소년</v>
      </c>
      <c r="E344" s="34">
        <f>VLOOKUP(A344, '1_문헌특성'!C:AQ, 9, 0)</f>
        <v>0</v>
      </c>
      <c r="F344" s="35" t="str">
        <f>VLOOKUP(A344, '1_문헌특성'!C:AQ, 27, 0)</f>
        <v>로봇+물리치료</v>
      </c>
      <c r="G344" s="35">
        <f>VLOOKUP(A344, '1_문헌특성'!C:AQ, 28, 0)</f>
        <v>2</v>
      </c>
      <c r="H344" s="35">
        <f>VLOOKUP(A344, '1_문헌특성'!C:AQ, 29, 0)</f>
        <v>1</v>
      </c>
      <c r="I344" s="35" t="str">
        <f>VLOOKUP(A344, '1_문헌특성'!C:AQ, 30, 0)</f>
        <v>Lokomat</v>
      </c>
      <c r="J344" s="35" t="str">
        <f>VLOOKUP(A344, '1_문헌특성'!C:AQ, 33, 0)</f>
        <v>물리치료</v>
      </c>
      <c r="M344" s="17" t="s">
        <v>562</v>
      </c>
      <c r="P344" s="16" t="str">
        <f>VLOOKUP(A344,'1_문헌특성'!C:AQ,40,0)</f>
        <v>중재직후 4주</v>
      </c>
      <c r="Q344" s="17">
        <v>0</v>
      </c>
      <c r="R344" s="17">
        <v>29</v>
      </c>
      <c r="S344" s="17">
        <v>100</v>
      </c>
      <c r="T344" s="78" t="s">
        <v>563</v>
      </c>
      <c r="U344" s="17">
        <v>12</v>
      </c>
      <c r="V344" s="78">
        <v>100</v>
      </c>
      <c r="W344" s="78" t="s">
        <v>564</v>
      </c>
      <c r="AC344" s="168" t="s">
        <v>709</v>
      </c>
    </row>
    <row r="345" spans="1:29" x14ac:dyDescent="0.3">
      <c r="A345" s="61">
        <v>6760</v>
      </c>
      <c r="B345" s="34" t="str">
        <f>VLOOKUP(A345,'1_문헌특성'!C:AQ,2,0)</f>
        <v>Beretta (2018)</v>
      </c>
      <c r="C345" s="34" t="str">
        <f>VLOOKUP(A345,'1_문헌특성'!C:AQ,3,0)</f>
        <v>NRCT</v>
      </c>
      <c r="D345" s="35" t="str">
        <f>VLOOKUP(A345, '1_문헌특성'!C:AQ, 8, 0)</f>
        <v>1.후천성 뇌손상 편측마비_소아청소년</v>
      </c>
      <c r="E345" s="34">
        <f>VLOOKUP(A345, '1_문헌특성'!C:AQ, 9, 0)</f>
        <v>0</v>
      </c>
      <c r="F345" s="35" t="str">
        <f>VLOOKUP(A345, '1_문헌특성'!C:AQ, 27, 0)</f>
        <v>로봇+물리치료</v>
      </c>
      <c r="G345" s="35">
        <f>VLOOKUP(A345, '1_문헌특성'!C:AQ, 28, 0)</f>
        <v>2</v>
      </c>
      <c r="H345" s="35">
        <f>VLOOKUP(A345, '1_문헌특성'!C:AQ, 29, 0)</f>
        <v>1</v>
      </c>
      <c r="I345" s="35" t="str">
        <f>VLOOKUP(A345, '1_문헌특성'!C:AQ, 30, 0)</f>
        <v>Lokomat</v>
      </c>
      <c r="J345" s="35" t="str">
        <f>VLOOKUP(A345, '1_문헌특성'!C:AQ, 33, 0)</f>
        <v>물리치료</v>
      </c>
      <c r="M345" s="17" t="s">
        <v>562</v>
      </c>
      <c r="P345" s="16" t="str">
        <f>VLOOKUP(A345,'1_문헌특성'!C:AQ,40,0)</f>
        <v>중재직후 4주</v>
      </c>
      <c r="Q345" s="17" t="s">
        <v>267</v>
      </c>
      <c r="R345" s="17">
        <v>29</v>
      </c>
      <c r="S345" s="17">
        <v>100</v>
      </c>
      <c r="T345" s="78" t="s">
        <v>565</v>
      </c>
      <c r="U345" s="17">
        <v>12</v>
      </c>
      <c r="V345" s="78" t="s">
        <v>561</v>
      </c>
      <c r="W345" s="78" t="s">
        <v>564</v>
      </c>
      <c r="AC345" s="168" t="s">
        <v>709</v>
      </c>
    </row>
    <row r="346" spans="1:29" x14ac:dyDescent="0.3">
      <c r="A346" s="61">
        <v>6760</v>
      </c>
      <c r="B346" s="34" t="str">
        <f>VLOOKUP(A346,'1_문헌특성'!C:AQ,2,0)</f>
        <v>Beretta (2018)</v>
      </c>
      <c r="C346" s="34" t="str">
        <f>VLOOKUP(A346,'1_문헌특성'!C:AQ,3,0)</f>
        <v>NRCT</v>
      </c>
      <c r="D346" s="35" t="str">
        <f>VLOOKUP(A346, '1_문헌특성'!C:AQ, 8, 0)</f>
        <v>1.후천성 뇌손상 편측마비_소아청소년</v>
      </c>
      <c r="E346" s="34">
        <f>VLOOKUP(A346, '1_문헌특성'!C:AQ, 9, 0)</f>
        <v>0</v>
      </c>
      <c r="F346" s="35" t="str">
        <f>VLOOKUP(A346, '1_문헌특성'!C:AQ, 27, 0)</f>
        <v>로봇+물리치료</v>
      </c>
      <c r="G346" s="35">
        <f>VLOOKUP(A346, '1_문헌특성'!C:AQ, 28, 0)</f>
        <v>2</v>
      </c>
      <c r="H346" s="35">
        <f>VLOOKUP(A346, '1_문헌특성'!C:AQ, 29, 0)</f>
        <v>1</v>
      </c>
      <c r="I346" s="35" t="str">
        <f>VLOOKUP(A346, '1_문헌특성'!C:AQ, 30, 0)</f>
        <v>Lokomat</v>
      </c>
      <c r="J346" s="35" t="str">
        <f>VLOOKUP(A346, '1_문헌특성'!C:AQ, 33, 0)</f>
        <v>물리치료</v>
      </c>
      <c r="M346" s="17" t="s">
        <v>566</v>
      </c>
      <c r="P346" s="16" t="str">
        <f>VLOOKUP(A346,'1_문헌특성'!C:AQ,40,0)</f>
        <v>중재직후 4주</v>
      </c>
      <c r="Q346" s="17">
        <v>0</v>
      </c>
      <c r="R346" s="17">
        <v>29</v>
      </c>
      <c r="S346" s="17">
        <v>95</v>
      </c>
      <c r="T346" s="78" t="s">
        <v>567</v>
      </c>
      <c r="U346" s="17">
        <v>12</v>
      </c>
      <c r="V346" s="78">
        <v>86</v>
      </c>
      <c r="W346" s="78" t="s">
        <v>568</v>
      </c>
      <c r="AC346" s="168" t="s">
        <v>709</v>
      </c>
    </row>
    <row r="347" spans="1:29" x14ac:dyDescent="0.3">
      <c r="A347" s="61">
        <v>6760</v>
      </c>
      <c r="B347" s="34" t="str">
        <f>VLOOKUP(A347,'1_문헌특성'!C:AQ,2,0)</f>
        <v>Beretta (2018)</v>
      </c>
      <c r="C347" s="34" t="str">
        <f>VLOOKUP(A347,'1_문헌특성'!C:AQ,3,0)</f>
        <v>NRCT</v>
      </c>
      <c r="D347" s="35" t="str">
        <f>VLOOKUP(A347, '1_문헌특성'!C:AQ, 8, 0)</f>
        <v>1.후천성 뇌손상 편측마비_소아청소년</v>
      </c>
      <c r="E347" s="34">
        <f>VLOOKUP(A347, '1_문헌특성'!C:AQ, 9, 0)</f>
        <v>0</v>
      </c>
      <c r="F347" s="35" t="str">
        <f>VLOOKUP(A347, '1_문헌특성'!C:AQ, 27, 0)</f>
        <v>로봇+물리치료</v>
      </c>
      <c r="G347" s="35">
        <f>VLOOKUP(A347, '1_문헌특성'!C:AQ, 28, 0)</f>
        <v>2</v>
      </c>
      <c r="H347" s="35">
        <f>VLOOKUP(A347, '1_문헌특성'!C:AQ, 29, 0)</f>
        <v>1</v>
      </c>
      <c r="I347" s="35" t="str">
        <f>VLOOKUP(A347, '1_문헌특성'!C:AQ, 30, 0)</f>
        <v>Lokomat</v>
      </c>
      <c r="J347" s="35" t="str">
        <f>VLOOKUP(A347, '1_문헌특성'!C:AQ, 33, 0)</f>
        <v>물리치료</v>
      </c>
      <c r="M347" s="17" t="s">
        <v>566</v>
      </c>
      <c r="P347" s="16" t="str">
        <f>VLOOKUP(A347,'1_문헌특성'!C:AQ,40,0)</f>
        <v>중재직후 4주</v>
      </c>
      <c r="Q347" s="17" t="s">
        <v>267</v>
      </c>
      <c r="R347" s="17">
        <v>29</v>
      </c>
      <c r="S347" s="17">
        <v>98</v>
      </c>
      <c r="T347" s="78" t="s">
        <v>569</v>
      </c>
      <c r="U347" s="17">
        <v>12</v>
      </c>
      <c r="V347" s="78" t="s">
        <v>570</v>
      </c>
      <c r="W347" s="78" t="s">
        <v>568</v>
      </c>
      <c r="AC347" s="168" t="s">
        <v>709</v>
      </c>
    </row>
    <row r="348" spans="1:29" x14ac:dyDescent="0.3">
      <c r="A348" s="61">
        <v>6760</v>
      </c>
      <c r="B348" s="34" t="str">
        <f>VLOOKUP(A348,'1_문헌특성'!C:AQ,2,0)</f>
        <v>Beretta (2018)</v>
      </c>
      <c r="C348" s="34" t="str">
        <f>VLOOKUP(A348,'1_문헌특성'!C:AQ,3,0)</f>
        <v>NRCT</v>
      </c>
      <c r="D348" s="35" t="str">
        <f>VLOOKUP(A348, '1_문헌특성'!C:AQ, 8, 0)</f>
        <v>1.후천성 뇌손상 편측마비_소아청소년</v>
      </c>
      <c r="E348" s="34">
        <f>VLOOKUP(A348, '1_문헌특성'!C:AQ, 9, 0)</f>
        <v>0</v>
      </c>
      <c r="F348" s="35" t="str">
        <f>VLOOKUP(A348, '1_문헌특성'!C:AQ, 27, 0)</f>
        <v>로봇+물리치료</v>
      </c>
      <c r="G348" s="35">
        <f>VLOOKUP(A348, '1_문헌특성'!C:AQ, 28, 0)</f>
        <v>2</v>
      </c>
      <c r="H348" s="35">
        <f>VLOOKUP(A348, '1_문헌특성'!C:AQ, 29, 0)</f>
        <v>1</v>
      </c>
      <c r="I348" s="35" t="str">
        <f>VLOOKUP(A348, '1_문헌특성'!C:AQ, 30, 0)</f>
        <v>Lokomat</v>
      </c>
      <c r="J348" s="35" t="str">
        <f>VLOOKUP(A348, '1_문헌특성'!C:AQ, 33, 0)</f>
        <v>물리치료</v>
      </c>
      <c r="M348" s="17" t="s">
        <v>571</v>
      </c>
      <c r="P348" s="16" t="str">
        <f>VLOOKUP(A348,'1_문헌특성'!C:AQ,40,0)</f>
        <v>중재직후 4주</v>
      </c>
      <c r="Q348" s="17">
        <v>0</v>
      </c>
      <c r="R348" s="17">
        <v>29</v>
      </c>
      <c r="S348" s="17">
        <v>87</v>
      </c>
      <c r="T348" s="78" t="s">
        <v>190</v>
      </c>
      <c r="U348" s="17">
        <v>12</v>
      </c>
      <c r="V348" s="78">
        <v>74</v>
      </c>
      <c r="W348" s="78" t="s">
        <v>572</v>
      </c>
      <c r="AC348" s="168" t="s">
        <v>709</v>
      </c>
    </row>
    <row r="349" spans="1:29" x14ac:dyDescent="0.3">
      <c r="A349" s="61">
        <v>6760</v>
      </c>
      <c r="B349" s="34" t="str">
        <f>VLOOKUP(A349,'1_문헌특성'!C:AQ,2,0)</f>
        <v>Beretta (2018)</v>
      </c>
      <c r="C349" s="34" t="str">
        <f>VLOOKUP(A349,'1_문헌특성'!C:AQ,3,0)</f>
        <v>NRCT</v>
      </c>
      <c r="D349" s="35" t="str">
        <f>VLOOKUP(A349, '1_문헌특성'!C:AQ, 8, 0)</f>
        <v>1.후천성 뇌손상 편측마비_소아청소년</v>
      </c>
      <c r="E349" s="34">
        <f>VLOOKUP(A349, '1_문헌특성'!C:AQ, 9, 0)</f>
        <v>0</v>
      </c>
      <c r="F349" s="35" t="str">
        <f>VLOOKUP(A349, '1_문헌특성'!C:AQ, 27, 0)</f>
        <v>로봇+물리치료</v>
      </c>
      <c r="G349" s="35">
        <f>VLOOKUP(A349, '1_문헌특성'!C:AQ, 28, 0)</f>
        <v>2</v>
      </c>
      <c r="H349" s="35">
        <f>VLOOKUP(A349, '1_문헌특성'!C:AQ, 29, 0)</f>
        <v>1</v>
      </c>
      <c r="I349" s="35" t="str">
        <f>VLOOKUP(A349, '1_문헌특성'!C:AQ, 30, 0)</f>
        <v>Lokomat</v>
      </c>
      <c r="J349" s="35" t="str">
        <f>VLOOKUP(A349, '1_문헌특성'!C:AQ, 33, 0)</f>
        <v>물리치료</v>
      </c>
      <c r="M349" s="98" t="s">
        <v>571</v>
      </c>
      <c r="N349" s="98"/>
      <c r="O349" s="99"/>
      <c r="P349" s="16" t="str">
        <f>VLOOKUP(A349,'1_문헌특성'!C:AQ,40,0)</f>
        <v>중재직후 4주</v>
      </c>
      <c r="Q349" s="17" t="s">
        <v>267</v>
      </c>
      <c r="R349" s="98">
        <v>29</v>
      </c>
      <c r="S349" s="98">
        <v>90</v>
      </c>
      <c r="T349" s="100" t="s">
        <v>569</v>
      </c>
      <c r="U349" s="98">
        <v>12</v>
      </c>
      <c r="V349" s="100" t="s">
        <v>573</v>
      </c>
      <c r="W349" s="100" t="s">
        <v>572</v>
      </c>
      <c r="AB349" s="12" t="s">
        <v>404</v>
      </c>
      <c r="AC349" s="168" t="s">
        <v>709</v>
      </c>
    </row>
    <row r="350" spans="1:29" x14ac:dyDescent="0.3">
      <c r="A350" s="61">
        <v>6760</v>
      </c>
      <c r="B350" s="34" t="str">
        <f>VLOOKUP(A350,'1_문헌특성'!C:AQ,2,0)</f>
        <v>Beretta (2018)</v>
      </c>
      <c r="C350" s="34" t="str">
        <f>VLOOKUP(A350,'1_문헌특성'!C:AQ,3,0)</f>
        <v>NRCT</v>
      </c>
      <c r="D350" s="35" t="str">
        <f>VLOOKUP(A350, '1_문헌특성'!C:AQ, 8, 0)</f>
        <v>1.후천성 뇌손상 편측마비_소아청소년</v>
      </c>
      <c r="E350" s="34">
        <f>VLOOKUP(A350, '1_문헌특성'!C:AQ, 9, 0)</f>
        <v>0</v>
      </c>
      <c r="F350" s="35" t="str">
        <f>VLOOKUP(A350, '1_문헌특성'!C:AQ, 27, 0)</f>
        <v>로봇+물리치료</v>
      </c>
      <c r="G350" s="35">
        <f>VLOOKUP(A350, '1_문헌특성'!C:AQ, 28, 0)</f>
        <v>2</v>
      </c>
      <c r="H350" s="35">
        <f>VLOOKUP(A350, '1_문헌특성'!C:AQ, 29, 0)</f>
        <v>1</v>
      </c>
      <c r="I350" s="35" t="str">
        <f>VLOOKUP(A350, '1_문헌특성'!C:AQ, 30, 0)</f>
        <v>Lokomat</v>
      </c>
      <c r="J350" s="35" t="str">
        <f>VLOOKUP(A350, '1_문헌특성'!C:AQ, 33, 0)</f>
        <v>물리치료</v>
      </c>
      <c r="M350" s="17" t="s">
        <v>574</v>
      </c>
      <c r="P350" s="16" t="str">
        <f>VLOOKUP(A350,'1_문헌특성'!C:AQ,40,0)</f>
        <v>중재직후 4주</v>
      </c>
      <c r="Q350" s="17">
        <v>0</v>
      </c>
      <c r="R350" s="17">
        <v>29</v>
      </c>
      <c r="S350" s="17">
        <v>68</v>
      </c>
      <c r="T350" s="78" t="s">
        <v>575</v>
      </c>
      <c r="U350" s="17">
        <v>12</v>
      </c>
      <c r="V350" s="78">
        <v>56</v>
      </c>
      <c r="W350" s="78" t="s">
        <v>576</v>
      </c>
      <c r="AC350" s="168" t="s">
        <v>709</v>
      </c>
    </row>
    <row r="351" spans="1:29" x14ac:dyDescent="0.3">
      <c r="A351" s="61">
        <v>6760</v>
      </c>
      <c r="B351" s="34" t="str">
        <f>VLOOKUP(A351,'1_문헌특성'!C:AQ,2,0)</f>
        <v>Beretta (2018)</v>
      </c>
      <c r="C351" s="34" t="str">
        <f>VLOOKUP(A351,'1_문헌특성'!C:AQ,3,0)</f>
        <v>NRCT</v>
      </c>
      <c r="D351" s="35" t="str">
        <f>VLOOKUP(A351, '1_문헌특성'!C:AQ, 8, 0)</f>
        <v>1.후천성 뇌손상 편측마비_소아청소년</v>
      </c>
      <c r="E351" s="34">
        <f>VLOOKUP(A351, '1_문헌특성'!C:AQ, 9, 0)</f>
        <v>0</v>
      </c>
      <c r="F351" s="35" t="str">
        <f>VLOOKUP(A351, '1_문헌특성'!C:AQ, 27, 0)</f>
        <v>로봇+물리치료</v>
      </c>
      <c r="G351" s="35">
        <f>VLOOKUP(A351, '1_문헌특성'!C:AQ, 28, 0)</f>
        <v>2</v>
      </c>
      <c r="H351" s="35">
        <f>VLOOKUP(A351, '1_문헌특성'!C:AQ, 29, 0)</f>
        <v>1</v>
      </c>
      <c r="I351" s="35" t="str">
        <f>VLOOKUP(A351, '1_문헌특성'!C:AQ, 30, 0)</f>
        <v>Lokomat</v>
      </c>
      <c r="J351" s="35" t="str">
        <f>VLOOKUP(A351, '1_문헌특성'!C:AQ, 33, 0)</f>
        <v>물리치료</v>
      </c>
      <c r="M351" s="98" t="s">
        <v>574</v>
      </c>
      <c r="N351" s="98"/>
      <c r="O351" s="99"/>
      <c r="P351" s="16" t="str">
        <f>VLOOKUP(A351,'1_문헌특성'!C:AQ,40,0)</f>
        <v>중재직후 4주</v>
      </c>
      <c r="Q351" s="17" t="s">
        <v>267</v>
      </c>
      <c r="R351" s="98">
        <v>29</v>
      </c>
      <c r="S351" s="98">
        <v>78</v>
      </c>
      <c r="T351" s="100" t="s">
        <v>575</v>
      </c>
      <c r="U351" s="98">
        <v>12</v>
      </c>
      <c r="V351" s="100" t="s">
        <v>577</v>
      </c>
      <c r="W351" s="100" t="s">
        <v>578</v>
      </c>
      <c r="AB351" s="12" t="s">
        <v>404</v>
      </c>
      <c r="AC351" s="168" t="s">
        <v>709</v>
      </c>
    </row>
    <row r="352" spans="1:29" x14ac:dyDescent="0.3">
      <c r="A352" s="61">
        <v>6760</v>
      </c>
      <c r="B352" s="34" t="str">
        <f>VLOOKUP(A352,'1_문헌특성'!C:AQ,2,0)</f>
        <v>Beretta (2018)</v>
      </c>
      <c r="C352" s="34" t="str">
        <f>VLOOKUP(A352,'1_문헌특성'!C:AQ,3,0)</f>
        <v>NRCT</v>
      </c>
      <c r="D352" s="35" t="str">
        <f>VLOOKUP(A352, '1_문헌특성'!C:AQ, 8, 0)</f>
        <v>1.후천성 뇌손상 편측마비_소아청소년</v>
      </c>
      <c r="E352" s="34">
        <f>VLOOKUP(A352, '1_문헌특성'!C:AQ, 9, 0)</f>
        <v>0</v>
      </c>
      <c r="F352" s="35" t="str">
        <f>VLOOKUP(A352, '1_문헌특성'!C:AQ, 27, 0)</f>
        <v>로봇+물리치료</v>
      </c>
      <c r="G352" s="35">
        <f>VLOOKUP(A352, '1_문헌특성'!C:AQ, 28, 0)</f>
        <v>2</v>
      </c>
      <c r="H352" s="35">
        <f>VLOOKUP(A352, '1_문헌특성'!C:AQ, 29, 0)</f>
        <v>1</v>
      </c>
      <c r="I352" s="35" t="str">
        <f>VLOOKUP(A352, '1_문헌특성'!C:AQ, 30, 0)</f>
        <v>Lokomat</v>
      </c>
      <c r="J352" s="35" t="str">
        <f>VLOOKUP(A352, '1_문헌특성'!C:AQ, 33, 0)</f>
        <v>물리치료</v>
      </c>
      <c r="M352" s="17" t="s">
        <v>579</v>
      </c>
      <c r="P352" s="16" t="str">
        <f>VLOOKUP(A352,'1_문헌특성'!C:AQ,40,0)</f>
        <v>중재직후 4주</v>
      </c>
      <c r="Q352" s="17">
        <v>0</v>
      </c>
      <c r="R352" s="17">
        <v>29</v>
      </c>
      <c r="S352" s="17">
        <v>8</v>
      </c>
      <c r="T352" s="78" t="s">
        <v>580</v>
      </c>
      <c r="U352" s="17">
        <v>12</v>
      </c>
      <c r="V352" s="78">
        <v>7</v>
      </c>
      <c r="W352" s="78" t="s">
        <v>581</v>
      </c>
      <c r="AC352" s="168" t="s">
        <v>709</v>
      </c>
    </row>
    <row r="353" spans="1:30" x14ac:dyDescent="0.3">
      <c r="A353" s="61">
        <v>6760</v>
      </c>
      <c r="B353" s="34" t="str">
        <f>VLOOKUP(A353,'1_문헌특성'!C:AQ,2,0)</f>
        <v>Beretta (2018)</v>
      </c>
      <c r="C353" s="34" t="str">
        <f>VLOOKUP(A353,'1_문헌특성'!C:AQ,3,0)</f>
        <v>NRCT</v>
      </c>
      <c r="D353" s="35" t="str">
        <f>VLOOKUP(A353, '1_문헌특성'!C:AQ, 8, 0)</f>
        <v>1.후천성 뇌손상 편측마비_소아청소년</v>
      </c>
      <c r="E353" s="34">
        <f>VLOOKUP(A353, '1_문헌특성'!C:AQ, 9, 0)</f>
        <v>0</v>
      </c>
      <c r="F353" s="35" t="str">
        <f>VLOOKUP(A353, '1_문헌특성'!C:AQ, 27, 0)</f>
        <v>로봇+물리치료</v>
      </c>
      <c r="G353" s="35">
        <f>VLOOKUP(A353, '1_문헌특성'!C:AQ, 28, 0)</f>
        <v>2</v>
      </c>
      <c r="H353" s="35">
        <f>VLOOKUP(A353, '1_문헌특성'!C:AQ, 29, 0)</f>
        <v>1</v>
      </c>
      <c r="I353" s="35" t="str">
        <f>VLOOKUP(A353, '1_문헌특성'!C:AQ, 30, 0)</f>
        <v>Lokomat</v>
      </c>
      <c r="J353" s="35" t="str">
        <f>VLOOKUP(A353, '1_문헌특성'!C:AQ, 33, 0)</f>
        <v>물리치료</v>
      </c>
      <c r="M353" s="17" t="s">
        <v>579</v>
      </c>
      <c r="P353" s="16" t="str">
        <f>VLOOKUP(A353,'1_문헌특성'!C:AQ,40,0)</f>
        <v>중재직후 4주</v>
      </c>
      <c r="Q353" s="17" t="s">
        <v>267</v>
      </c>
      <c r="R353" s="17">
        <v>29</v>
      </c>
      <c r="S353" s="17">
        <v>8</v>
      </c>
      <c r="T353" s="78" t="s">
        <v>582</v>
      </c>
      <c r="U353" s="17">
        <v>12</v>
      </c>
      <c r="V353" s="78" t="s">
        <v>583</v>
      </c>
      <c r="W353" s="78" t="s">
        <v>584</v>
      </c>
      <c r="AC353" s="168" t="s">
        <v>709</v>
      </c>
    </row>
    <row r="354" spans="1:30" s="91" customFormat="1" x14ac:dyDescent="0.3">
      <c r="A354" s="61">
        <v>6760</v>
      </c>
      <c r="B354" s="43" t="str">
        <f>VLOOKUP(A354,'1_문헌특성'!C:AQ,2,0)</f>
        <v>Beretta (2018)</v>
      </c>
      <c r="C354" s="43" t="str">
        <f>VLOOKUP(A354,'1_문헌특성'!C:AQ,3,0)</f>
        <v>NRCT</v>
      </c>
      <c r="D354" s="35" t="str">
        <f>VLOOKUP(A354, '1_문헌특성'!C:AQ, 8, 0)</f>
        <v>1.후천성 뇌손상 편측마비_소아청소년</v>
      </c>
      <c r="E354" s="43">
        <f>VLOOKUP(A354, '1_문헌특성'!C:AQ, 9, 0)</f>
        <v>0</v>
      </c>
      <c r="F354" s="35" t="str">
        <f>VLOOKUP(A354, '1_문헌특성'!C:AQ, 27, 0)</f>
        <v>로봇+물리치료</v>
      </c>
      <c r="G354" s="35">
        <f>VLOOKUP(A354, '1_문헌특성'!C:AQ, 28, 0)</f>
        <v>2</v>
      </c>
      <c r="H354" s="35">
        <f>VLOOKUP(A354, '1_문헌특성'!C:AQ, 29, 0)</f>
        <v>1</v>
      </c>
      <c r="I354" s="35" t="str">
        <f>VLOOKUP(A354, '1_문헌특성'!C:AQ, 30, 0)</f>
        <v>Lokomat</v>
      </c>
      <c r="J354" s="35" t="str">
        <f>VLOOKUP(A354, '1_문헌특성'!C:AQ, 33, 0)</f>
        <v>물리치료</v>
      </c>
      <c r="K354" s="88"/>
      <c r="L354" s="88"/>
      <c r="M354" s="88" t="s">
        <v>585</v>
      </c>
      <c r="N354" s="88"/>
      <c r="O354" s="89"/>
      <c r="P354" s="169" t="str">
        <f>VLOOKUP(A354,'1_문헌특성'!C:AQ,40,0)</f>
        <v>중재직후 4주</v>
      </c>
      <c r="Q354" s="17">
        <v>0</v>
      </c>
      <c r="R354" s="88">
        <v>29</v>
      </c>
      <c r="S354" s="88">
        <v>309</v>
      </c>
      <c r="T354" s="97">
        <v>133</v>
      </c>
      <c r="U354" s="88">
        <v>12</v>
      </c>
      <c r="V354" s="97">
        <v>262</v>
      </c>
      <c r="W354" s="97">
        <v>115</v>
      </c>
      <c r="X354" s="90"/>
      <c r="Y354" s="90"/>
      <c r="Z354" s="90"/>
      <c r="AA354" s="90"/>
      <c r="AB354" s="90"/>
      <c r="AC354" s="90"/>
      <c r="AD354" s="88"/>
    </row>
    <row r="355" spans="1:30" s="91" customFormat="1" x14ac:dyDescent="0.3">
      <c r="A355" s="61">
        <v>6760</v>
      </c>
      <c r="B355" s="43" t="str">
        <f>VLOOKUP(A355,'1_문헌특성'!C:AQ,2,0)</f>
        <v>Beretta (2018)</v>
      </c>
      <c r="C355" s="43" t="str">
        <f>VLOOKUP(A355,'1_문헌특성'!C:AQ,3,0)</f>
        <v>NRCT</v>
      </c>
      <c r="D355" s="35" t="str">
        <f>VLOOKUP(A355, '1_문헌특성'!C:AQ, 8, 0)</f>
        <v>1.후천성 뇌손상 편측마비_소아청소년</v>
      </c>
      <c r="E355" s="43">
        <f>VLOOKUP(A355, '1_문헌특성'!C:AQ, 9, 0)</f>
        <v>0</v>
      </c>
      <c r="F355" s="35" t="str">
        <f>VLOOKUP(A355, '1_문헌특성'!C:AQ, 27, 0)</f>
        <v>로봇+물리치료</v>
      </c>
      <c r="G355" s="35">
        <f>VLOOKUP(A355, '1_문헌특성'!C:AQ, 28, 0)</f>
        <v>2</v>
      </c>
      <c r="H355" s="35">
        <f>VLOOKUP(A355, '1_문헌특성'!C:AQ, 29, 0)</f>
        <v>1</v>
      </c>
      <c r="I355" s="35" t="str">
        <f>VLOOKUP(A355, '1_문헌특성'!C:AQ, 30, 0)</f>
        <v>Lokomat</v>
      </c>
      <c r="J355" s="35" t="str">
        <f>VLOOKUP(A355, '1_문헌특성'!C:AQ, 33, 0)</f>
        <v>물리치료</v>
      </c>
      <c r="K355" s="88"/>
      <c r="L355" s="88"/>
      <c r="M355" s="88" t="s">
        <v>585</v>
      </c>
      <c r="N355" s="88"/>
      <c r="O355" s="89"/>
      <c r="P355" s="169" t="str">
        <f>VLOOKUP(A355,'1_문헌특성'!C:AQ,40,0)</f>
        <v>중재직후 4주</v>
      </c>
      <c r="Q355" s="17" t="s">
        <v>267</v>
      </c>
      <c r="R355" s="88">
        <v>29</v>
      </c>
      <c r="S355" s="88">
        <v>369</v>
      </c>
      <c r="T355" s="97" t="s">
        <v>586</v>
      </c>
      <c r="U355" s="88">
        <v>12</v>
      </c>
      <c r="V355" s="97" t="s">
        <v>587</v>
      </c>
      <c r="W355" s="97" t="s">
        <v>588</v>
      </c>
      <c r="X355" s="90"/>
      <c r="Y355" s="90"/>
      <c r="Z355" s="90"/>
      <c r="AA355" s="90"/>
      <c r="AB355" s="90"/>
      <c r="AC355" s="90"/>
      <c r="AD355" s="88"/>
    </row>
    <row r="356" spans="1:30" x14ac:dyDescent="0.3">
      <c r="A356" s="61">
        <v>6760</v>
      </c>
      <c r="B356" s="34" t="str">
        <f>VLOOKUP(A356,'1_문헌특성'!C:AQ,2,0)</f>
        <v>Beretta (2018)</v>
      </c>
      <c r="C356" s="34" t="str">
        <f>VLOOKUP(A356,'1_문헌특성'!C:AQ,3,0)</f>
        <v>NRCT</v>
      </c>
      <c r="D356" s="35" t="str">
        <f>VLOOKUP(A356, '1_문헌특성'!C:AQ, 8, 0)</f>
        <v>1.후천성 뇌손상 편측마비_소아청소년</v>
      </c>
      <c r="E356" s="34">
        <f>VLOOKUP(A356, '1_문헌특성'!C:AQ, 9, 0)</f>
        <v>0</v>
      </c>
      <c r="F356" s="35" t="str">
        <f>VLOOKUP(A356, '1_문헌특성'!C:AQ, 27, 0)</f>
        <v>로봇+물리치료</v>
      </c>
      <c r="G356" s="35">
        <f>VLOOKUP(A356, '1_문헌특성'!C:AQ, 28, 0)</f>
        <v>2</v>
      </c>
      <c r="H356" s="35">
        <f>VLOOKUP(A356, '1_문헌특성'!C:AQ, 29, 0)</f>
        <v>1</v>
      </c>
      <c r="I356" s="35" t="str">
        <f>VLOOKUP(A356, '1_문헌특성'!C:AQ, 30, 0)</f>
        <v>Lokomat</v>
      </c>
      <c r="J356" s="35" t="str">
        <f>VLOOKUP(A356, '1_문헌특성'!C:AQ, 33, 0)</f>
        <v>물리치료</v>
      </c>
      <c r="K356" s="17" t="s">
        <v>589</v>
      </c>
      <c r="L356" s="17" t="s">
        <v>590</v>
      </c>
      <c r="M356" s="17" t="s">
        <v>591</v>
      </c>
      <c r="N356" s="17" t="s">
        <v>592</v>
      </c>
      <c r="P356" s="16" t="str">
        <f>VLOOKUP(A356,'1_문헌특성'!C:AQ,40,0)</f>
        <v>중재직후 4주</v>
      </c>
      <c r="Q356" s="17">
        <v>0</v>
      </c>
      <c r="R356" s="17">
        <v>29</v>
      </c>
      <c r="S356" s="17">
        <v>58.9</v>
      </c>
      <c r="T356" s="17">
        <v>8.3000000000000007</v>
      </c>
      <c r="U356" s="17">
        <v>12</v>
      </c>
      <c r="V356" s="60">
        <v>63.1</v>
      </c>
      <c r="W356" s="60">
        <v>7.3</v>
      </c>
    </row>
    <row r="357" spans="1:30" x14ac:dyDescent="0.3">
      <c r="A357" s="61">
        <v>6760</v>
      </c>
      <c r="B357" s="34" t="str">
        <f>VLOOKUP(A357,'1_문헌특성'!C:AQ,2,0)</f>
        <v>Beretta (2018)</v>
      </c>
      <c r="C357" s="34" t="str">
        <f>VLOOKUP(A357,'1_문헌특성'!C:AQ,3,0)</f>
        <v>NRCT</v>
      </c>
      <c r="D357" s="35" t="str">
        <f>VLOOKUP(A357, '1_문헌특성'!C:AQ, 8, 0)</f>
        <v>1.후천성 뇌손상 편측마비_소아청소년</v>
      </c>
      <c r="E357" s="34">
        <f>VLOOKUP(A357, '1_문헌특성'!C:AQ, 9, 0)</f>
        <v>0</v>
      </c>
      <c r="F357" s="35" t="str">
        <f>VLOOKUP(A357, '1_문헌특성'!C:AQ, 27, 0)</f>
        <v>로봇+물리치료</v>
      </c>
      <c r="G357" s="35">
        <f>VLOOKUP(A357, '1_문헌특성'!C:AQ, 28, 0)</f>
        <v>2</v>
      </c>
      <c r="H357" s="35">
        <f>VLOOKUP(A357, '1_문헌특성'!C:AQ, 29, 0)</f>
        <v>1</v>
      </c>
      <c r="I357" s="35" t="str">
        <f>VLOOKUP(A357, '1_문헌특성'!C:AQ, 30, 0)</f>
        <v>Lokomat</v>
      </c>
      <c r="J357" s="35" t="str">
        <f>VLOOKUP(A357, '1_문헌특성'!C:AQ, 33, 0)</f>
        <v>물리치료</v>
      </c>
      <c r="K357" s="17" t="s">
        <v>589</v>
      </c>
      <c r="L357" s="17" t="s">
        <v>590</v>
      </c>
      <c r="M357" s="17" t="s">
        <v>591</v>
      </c>
      <c r="N357" s="17" t="s">
        <v>592</v>
      </c>
      <c r="P357" s="16" t="str">
        <f>VLOOKUP(A357,'1_문헌특성'!C:AQ,40,0)</f>
        <v>중재직후 4주</v>
      </c>
      <c r="Q357" s="17" t="s">
        <v>267</v>
      </c>
      <c r="R357" s="17">
        <v>29</v>
      </c>
      <c r="S357" s="17">
        <v>57.3</v>
      </c>
      <c r="T357" s="17">
        <v>4.9000000000000004</v>
      </c>
      <c r="U357" s="17">
        <v>12</v>
      </c>
      <c r="V357" s="60">
        <v>60.4</v>
      </c>
      <c r="W357" s="60">
        <v>8.3000000000000007</v>
      </c>
    </row>
    <row r="358" spans="1:30" x14ac:dyDescent="0.3">
      <c r="A358" s="61">
        <v>6760</v>
      </c>
      <c r="B358" s="34" t="str">
        <f>VLOOKUP(A358,'1_문헌특성'!C:AQ,2,0)</f>
        <v>Beretta (2018)</v>
      </c>
      <c r="C358" s="34" t="str">
        <f>VLOOKUP(A358,'1_문헌특성'!C:AQ,3,0)</f>
        <v>NRCT</v>
      </c>
      <c r="D358" s="35" t="str">
        <f>VLOOKUP(A358, '1_문헌특성'!C:AQ, 8, 0)</f>
        <v>1.후천성 뇌손상 편측마비_소아청소년</v>
      </c>
      <c r="E358" s="34">
        <f>VLOOKUP(A358, '1_문헌특성'!C:AQ, 9, 0)</f>
        <v>0</v>
      </c>
      <c r="F358" s="35" t="str">
        <f>VLOOKUP(A358, '1_문헌특성'!C:AQ, 27, 0)</f>
        <v>로봇+물리치료</v>
      </c>
      <c r="G358" s="35">
        <f>VLOOKUP(A358, '1_문헌특성'!C:AQ, 28, 0)</f>
        <v>2</v>
      </c>
      <c r="H358" s="35">
        <f>VLOOKUP(A358, '1_문헌특성'!C:AQ, 29, 0)</f>
        <v>1</v>
      </c>
      <c r="I358" s="35" t="str">
        <f>VLOOKUP(A358, '1_문헌특성'!C:AQ, 30, 0)</f>
        <v>Lokomat</v>
      </c>
      <c r="J358" s="35" t="str">
        <f>VLOOKUP(A358, '1_문헌특성'!C:AQ, 33, 0)</f>
        <v>물리치료</v>
      </c>
      <c r="K358" s="17" t="s">
        <v>593</v>
      </c>
      <c r="L358" s="17" t="s">
        <v>590</v>
      </c>
      <c r="M358" s="17" t="s">
        <v>591</v>
      </c>
      <c r="N358" s="17" t="s">
        <v>592</v>
      </c>
      <c r="P358" s="16" t="str">
        <f>VLOOKUP(A358,'1_문헌특성'!C:AQ,40,0)</f>
        <v>중재직후 4주</v>
      </c>
      <c r="Q358" s="17">
        <v>0</v>
      </c>
      <c r="R358" s="17">
        <v>29</v>
      </c>
      <c r="S358" s="17">
        <v>68.8</v>
      </c>
      <c r="T358" s="17">
        <v>8.5</v>
      </c>
      <c r="U358" s="17">
        <v>12</v>
      </c>
      <c r="V358" s="60">
        <v>67.099999999999994</v>
      </c>
      <c r="W358" s="60">
        <v>8.1</v>
      </c>
    </row>
    <row r="359" spans="1:30" x14ac:dyDescent="0.3">
      <c r="A359" s="61">
        <v>6760</v>
      </c>
      <c r="B359" s="34" t="str">
        <f>VLOOKUP(A359,'1_문헌특성'!C:AQ,2,0)</f>
        <v>Beretta (2018)</v>
      </c>
      <c r="C359" s="34" t="str">
        <f>VLOOKUP(A359,'1_문헌특성'!C:AQ,3,0)</f>
        <v>NRCT</v>
      </c>
      <c r="D359" s="35" t="str">
        <f>VLOOKUP(A359, '1_문헌특성'!C:AQ, 8, 0)</f>
        <v>1.후천성 뇌손상 편측마비_소아청소년</v>
      </c>
      <c r="E359" s="34">
        <f>VLOOKUP(A359, '1_문헌특성'!C:AQ, 9, 0)</f>
        <v>0</v>
      </c>
      <c r="F359" s="35" t="str">
        <f>VLOOKUP(A359, '1_문헌특성'!C:AQ, 27, 0)</f>
        <v>로봇+물리치료</v>
      </c>
      <c r="G359" s="35">
        <f>VLOOKUP(A359, '1_문헌특성'!C:AQ, 28, 0)</f>
        <v>2</v>
      </c>
      <c r="H359" s="35">
        <f>VLOOKUP(A359, '1_문헌특성'!C:AQ, 29, 0)</f>
        <v>1</v>
      </c>
      <c r="I359" s="35" t="str">
        <f>VLOOKUP(A359, '1_문헌특성'!C:AQ, 30, 0)</f>
        <v>Lokomat</v>
      </c>
      <c r="J359" s="35" t="str">
        <f>VLOOKUP(A359, '1_문헌특성'!C:AQ, 33, 0)</f>
        <v>물리치료</v>
      </c>
      <c r="K359" s="17" t="s">
        <v>593</v>
      </c>
      <c r="L359" s="17" t="s">
        <v>590</v>
      </c>
      <c r="M359" s="17" t="s">
        <v>591</v>
      </c>
      <c r="N359" s="17" t="s">
        <v>592</v>
      </c>
      <c r="P359" s="16" t="str">
        <f>VLOOKUP(A359,'1_문헌특성'!C:AQ,40,0)</f>
        <v>중재직후 4주</v>
      </c>
      <c r="Q359" s="17" t="s">
        <v>267</v>
      </c>
      <c r="R359" s="17">
        <v>29</v>
      </c>
      <c r="S359" s="17">
        <v>67.2</v>
      </c>
      <c r="T359" s="17">
        <v>7.4</v>
      </c>
      <c r="U359" s="17">
        <v>12</v>
      </c>
      <c r="V359" s="60">
        <v>66.599999999999994</v>
      </c>
      <c r="W359" s="60">
        <v>6.5</v>
      </c>
    </row>
    <row r="360" spans="1:30" x14ac:dyDescent="0.3">
      <c r="A360" s="61">
        <v>6760</v>
      </c>
      <c r="B360" s="34" t="str">
        <f>VLOOKUP(A360,'1_문헌특성'!C:AQ,2,0)</f>
        <v>Beretta (2018)</v>
      </c>
      <c r="C360" s="34" t="str">
        <f>VLOOKUP(A360,'1_문헌특성'!C:AQ,3,0)</f>
        <v>NRCT</v>
      </c>
      <c r="D360" s="35" t="str">
        <f>VLOOKUP(A360, '1_문헌특성'!C:AQ, 8, 0)</f>
        <v>1.후천성 뇌손상 편측마비_소아청소년</v>
      </c>
      <c r="E360" s="34">
        <f>VLOOKUP(A360, '1_문헌특성'!C:AQ, 9, 0)</f>
        <v>0</v>
      </c>
      <c r="F360" s="35" t="str">
        <f>VLOOKUP(A360, '1_문헌특성'!C:AQ, 27, 0)</f>
        <v>로봇+물리치료</v>
      </c>
      <c r="G360" s="35">
        <f>VLOOKUP(A360, '1_문헌특성'!C:AQ, 28, 0)</f>
        <v>2</v>
      </c>
      <c r="H360" s="35">
        <f>VLOOKUP(A360, '1_문헌특성'!C:AQ, 29, 0)</f>
        <v>1</v>
      </c>
      <c r="I360" s="35" t="str">
        <f>VLOOKUP(A360, '1_문헌특성'!C:AQ, 30, 0)</f>
        <v>Lokomat</v>
      </c>
      <c r="J360" s="35" t="str">
        <f>VLOOKUP(A360, '1_문헌특성'!C:AQ, 33, 0)</f>
        <v>물리치료</v>
      </c>
      <c r="L360" s="17" t="s">
        <v>590</v>
      </c>
      <c r="M360" s="98" t="s">
        <v>594</v>
      </c>
      <c r="N360" s="98"/>
      <c r="O360" s="99"/>
      <c r="P360" s="16" t="str">
        <f>VLOOKUP(A360,'1_문헌특성'!C:AQ,40,0)</f>
        <v>중재직후 4주</v>
      </c>
      <c r="Q360" s="17">
        <v>0</v>
      </c>
      <c r="R360" s="98">
        <v>29</v>
      </c>
      <c r="S360" s="98">
        <v>15.8</v>
      </c>
      <c r="T360" s="98">
        <v>11.5</v>
      </c>
      <c r="U360" s="98">
        <v>12</v>
      </c>
      <c r="V360" s="101">
        <v>7.2</v>
      </c>
      <c r="W360" s="101">
        <v>7.3</v>
      </c>
      <c r="X360" s="98"/>
      <c r="Y360" s="98"/>
      <c r="Z360" s="98"/>
      <c r="AA360" s="98"/>
      <c r="AB360" s="98" t="s">
        <v>404</v>
      </c>
    </row>
    <row r="361" spans="1:30" x14ac:dyDescent="0.3">
      <c r="A361" s="61">
        <v>6760</v>
      </c>
      <c r="B361" s="34" t="str">
        <f>VLOOKUP(A361,'1_문헌특성'!C:AQ,2,0)</f>
        <v>Beretta (2018)</v>
      </c>
      <c r="C361" s="34" t="str">
        <f>VLOOKUP(A361,'1_문헌특성'!C:AQ,3,0)</f>
        <v>NRCT</v>
      </c>
      <c r="D361" s="35" t="str">
        <f>VLOOKUP(A361, '1_문헌특성'!C:AQ, 8, 0)</f>
        <v>1.후천성 뇌손상 편측마비_소아청소년</v>
      </c>
      <c r="E361" s="34">
        <f>VLOOKUP(A361, '1_문헌특성'!C:AQ, 9, 0)</f>
        <v>0</v>
      </c>
      <c r="F361" s="35" t="str">
        <f>VLOOKUP(A361, '1_문헌특성'!C:AQ, 27, 0)</f>
        <v>로봇+물리치료</v>
      </c>
      <c r="G361" s="35">
        <f>VLOOKUP(A361, '1_문헌특성'!C:AQ, 28, 0)</f>
        <v>2</v>
      </c>
      <c r="H361" s="35">
        <f>VLOOKUP(A361, '1_문헌특성'!C:AQ, 29, 0)</f>
        <v>1</v>
      </c>
      <c r="I361" s="35" t="str">
        <f>VLOOKUP(A361, '1_문헌특성'!C:AQ, 30, 0)</f>
        <v>Lokomat</v>
      </c>
      <c r="J361" s="35" t="str">
        <f>VLOOKUP(A361, '1_문헌특성'!C:AQ, 33, 0)</f>
        <v>물리치료</v>
      </c>
      <c r="L361" s="17" t="s">
        <v>590</v>
      </c>
      <c r="M361" s="17" t="s">
        <v>594</v>
      </c>
      <c r="P361" s="16" t="str">
        <f>VLOOKUP(A361,'1_문헌특성'!C:AQ,40,0)</f>
        <v>중재직후 4주</v>
      </c>
      <c r="Q361" s="17" t="s">
        <v>267</v>
      </c>
      <c r="R361" s="17">
        <v>29</v>
      </c>
      <c r="S361" s="17">
        <v>15.5</v>
      </c>
      <c r="T361" s="17">
        <v>11.1</v>
      </c>
      <c r="U361" s="17">
        <v>12</v>
      </c>
      <c r="V361" s="60">
        <v>12.7</v>
      </c>
      <c r="W361" s="60">
        <v>9.1999999999999993</v>
      </c>
    </row>
    <row r="362" spans="1:30" x14ac:dyDescent="0.3">
      <c r="A362" s="61">
        <v>6760</v>
      </c>
      <c r="B362" s="34" t="str">
        <f>VLOOKUP(A362,'1_문헌특성'!C:AQ,2,0)</f>
        <v>Beretta (2018)</v>
      </c>
      <c r="C362" s="34" t="str">
        <f>VLOOKUP(A362,'1_문헌특성'!C:AQ,3,0)</f>
        <v>NRCT</v>
      </c>
      <c r="D362" s="35" t="str">
        <f>VLOOKUP(A362, '1_문헌특성'!C:AQ, 8, 0)</f>
        <v>1.후천성 뇌손상 편측마비_소아청소년</v>
      </c>
      <c r="E362" s="34">
        <f>VLOOKUP(A362, '1_문헌특성'!C:AQ, 9, 0)</f>
        <v>0</v>
      </c>
      <c r="F362" s="35" t="str">
        <f>VLOOKUP(A362, '1_문헌특성'!C:AQ, 27, 0)</f>
        <v>로봇+물리치료</v>
      </c>
      <c r="G362" s="35">
        <f>VLOOKUP(A362, '1_문헌특성'!C:AQ, 28, 0)</f>
        <v>2</v>
      </c>
      <c r="H362" s="35">
        <f>VLOOKUP(A362, '1_문헌특성'!C:AQ, 29, 0)</f>
        <v>1</v>
      </c>
      <c r="I362" s="35" t="str">
        <f>VLOOKUP(A362, '1_문헌특성'!C:AQ, 30, 0)</f>
        <v>Lokomat</v>
      </c>
      <c r="J362" s="35" t="str">
        <f>VLOOKUP(A362, '1_문헌특성'!C:AQ, 33, 0)</f>
        <v>물리치료</v>
      </c>
      <c r="L362" s="17" t="s">
        <v>590</v>
      </c>
      <c r="M362" s="17" t="s">
        <v>202</v>
      </c>
      <c r="N362" s="17" t="s">
        <v>595</v>
      </c>
      <c r="P362" s="16" t="str">
        <f>VLOOKUP(A362,'1_문헌특성'!C:AQ,40,0)</f>
        <v>중재직후 4주</v>
      </c>
      <c r="Q362" s="17">
        <v>0</v>
      </c>
      <c r="R362" s="17">
        <v>29</v>
      </c>
      <c r="S362" s="17">
        <v>101.3</v>
      </c>
      <c r="T362" s="17">
        <v>31.8</v>
      </c>
      <c r="U362" s="17">
        <v>12</v>
      </c>
      <c r="V362" s="60">
        <v>92.4</v>
      </c>
      <c r="W362" s="60">
        <v>33.4</v>
      </c>
    </row>
    <row r="363" spans="1:30" x14ac:dyDescent="0.3">
      <c r="A363" s="61">
        <v>6760</v>
      </c>
      <c r="B363" s="34" t="str">
        <f>VLOOKUP(A363,'1_문헌특성'!C:AQ,2,0)</f>
        <v>Beretta (2018)</v>
      </c>
      <c r="C363" s="34" t="str">
        <f>VLOOKUP(A363,'1_문헌특성'!C:AQ,3,0)</f>
        <v>NRCT</v>
      </c>
      <c r="D363" s="35" t="str">
        <f>VLOOKUP(A363, '1_문헌특성'!C:AQ, 8, 0)</f>
        <v>1.후천성 뇌손상 편측마비_소아청소년</v>
      </c>
      <c r="E363" s="34">
        <f>VLOOKUP(A363, '1_문헌특성'!C:AQ, 9, 0)</f>
        <v>0</v>
      </c>
      <c r="F363" s="35" t="str">
        <f>VLOOKUP(A363, '1_문헌특성'!C:AQ, 27, 0)</f>
        <v>로봇+물리치료</v>
      </c>
      <c r="G363" s="35">
        <f>VLOOKUP(A363, '1_문헌특성'!C:AQ, 28, 0)</f>
        <v>2</v>
      </c>
      <c r="H363" s="35">
        <f>VLOOKUP(A363, '1_문헌특성'!C:AQ, 29, 0)</f>
        <v>1</v>
      </c>
      <c r="I363" s="35" t="str">
        <f>VLOOKUP(A363, '1_문헌특성'!C:AQ, 30, 0)</f>
        <v>Lokomat</v>
      </c>
      <c r="J363" s="35" t="str">
        <f>VLOOKUP(A363, '1_문헌특성'!C:AQ, 33, 0)</f>
        <v>물리치료</v>
      </c>
      <c r="L363" s="17" t="s">
        <v>590</v>
      </c>
      <c r="M363" s="17" t="s">
        <v>202</v>
      </c>
      <c r="N363" s="17" t="s">
        <v>595</v>
      </c>
      <c r="P363" s="16" t="str">
        <f>VLOOKUP(A363,'1_문헌특성'!C:AQ,40,0)</f>
        <v>중재직후 4주</v>
      </c>
      <c r="Q363" s="17" t="s">
        <v>267</v>
      </c>
      <c r="R363" s="17">
        <v>29</v>
      </c>
      <c r="S363" s="17">
        <v>101.4</v>
      </c>
      <c r="T363" s="17">
        <v>25.3</v>
      </c>
      <c r="U363" s="17">
        <v>12</v>
      </c>
      <c r="V363" s="60">
        <v>89.3</v>
      </c>
      <c r="W363" s="60">
        <v>27</v>
      </c>
    </row>
    <row r="364" spans="1:30" x14ac:dyDescent="0.3">
      <c r="A364" s="61">
        <v>6760</v>
      </c>
      <c r="B364" s="34" t="str">
        <f>VLOOKUP(A364,'1_문헌특성'!C:AQ,2,0)</f>
        <v>Beretta (2018)</v>
      </c>
      <c r="C364" s="34" t="str">
        <f>VLOOKUP(A364,'1_문헌특성'!C:AQ,3,0)</f>
        <v>NRCT</v>
      </c>
      <c r="D364" s="35" t="str">
        <f>VLOOKUP(A364, '1_문헌특성'!C:AQ, 8, 0)</f>
        <v>1.후천성 뇌손상 편측마비_소아청소년</v>
      </c>
      <c r="E364" s="34">
        <f>VLOOKUP(A364, '1_문헌특성'!C:AQ, 9, 0)</f>
        <v>0</v>
      </c>
      <c r="F364" s="35" t="str">
        <f>VLOOKUP(A364, '1_문헌특성'!C:AQ, 27, 0)</f>
        <v>로봇+물리치료</v>
      </c>
      <c r="G364" s="35">
        <f>VLOOKUP(A364, '1_문헌특성'!C:AQ, 28, 0)</f>
        <v>2</v>
      </c>
      <c r="H364" s="35">
        <f>VLOOKUP(A364, '1_문헌특성'!C:AQ, 29, 0)</f>
        <v>1</v>
      </c>
      <c r="I364" s="35" t="str">
        <f>VLOOKUP(A364, '1_문헌특성'!C:AQ, 30, 0)</f>
        <v>Lokomat</v>
      </c>
      <c r="J364" s="35" t="str">
        <f>VLOOKUP(A364, '1_문헌특성'!C:AQ, 33, 0)</f>
        <v>물리치료</v>
      </c>
      <c r="K364" s="17" t="s">
        <v>589</v>
      </c>
      <c r="L364" s="17" t="s">
        <v>590</v>
      </c>
      <c r="M364" s="17" t="s">
        <v>405</v>
      </c>
      <c r="N364" s="17" t="s">
        <v>207</v>
      </c>
      <c r="P364" s="16" t="str">
        <f>VLOOKUP(A364,'1_문헌특성'!C:AQ,40,0)</f>
        <v>중재직후 4주</v>
      </c>
      <c r="Q364" s="17">
        <v>0</v>
      </c>
      <c r="R364" s="17">
        <v>29</v>
      </c>
      <c r="S364" s="17">
        <v>414.6</v>
      </c>
      <c r="T364" s="17">
        <v>100.6</v>
      </c>
      <c r="U364" s="17">
        <v>12</v>
      </c>
      <c r="V364" s="60">
        <v>381</v>
      </c>
      <c r="W364" s="60">
        <v>116.1</v>
      </c>
    </row>
    <row r="365" spans="1:30" x14ac:dyDescent="0.3">
      <c r="A365" s="61">
        <v>6760</v>
      </c>
      <c r="B365" s="34" t="str">
        <f>VLOOKUP(A365,'1_문헌특성'!C:AQ,2,0)</f>
        <v>Beretta (2018)</v>
      </c>
      <c r="C365" s="34" t="str">
        <f>VLOOKUP(A365,'1_문헌특성'!C:AQ,3,0)</f>
        <v>NRCT</v>
      </c>
      <c r="D365" s="35" t="str">
        <f>VLOOKUP(A365, '1_문헌특성'!C:AQ, 8, 0)</f>
        <v>1.후천성 뇌손상 편측마비_소아청소년</v>
      </c>
      <c r="E365" s="34">
        <f>VLOOKUP(A365, '1_문헌특성'!C:AQ, 9, 0)</f>
        <v>0</v>
      </c>
      <c r="F365" s="35" t="str">
        <f>VLOOKUP(A365, '1_문헌특성'!C:AQ, 27, 0)</f>
        <v>로봇+물리치료</v>
      </c>
      <c r="G365" s="35">
        <f>VLOOKUP(A365, '1_문헌특성'!C:AQ, 28, 0)</f>
        <v>2</v>
      </c>
      <c r="H365" s="35">
        <f>VLOOKUP(A365, '1_문헌특성'!C:AQ, 29, 0)</f>
        <v>1</v>
      </c>
      <c r="I365" s="35" t="str">
        <f>VLOOKUP(A365, '1_문헌특성'!C:AQ, 30, 0)</f>
        <v>Lokomat</v>
      </c>
      <c r="J365" s="35" t="str">
        <f>VLOOKUP(A365, '1_문헌특성'!C:AQ, 33, 0)</f>
        <v>물리치료</v>
      </c>
      <c r="K365" s="17" t="s">
        <v>589</v>
      </c>
      <c r="L365" s="17" t="s">
        <v>590</v>
      </c>
      <c r="M365" s="17" t="s">
        <v>405</v>
      </c>
      <c r="N365" s="17" t="s">
        <v>207</v>
      </c>
      <c r="P365" s="16" t="str">
        <f>VLOOKUP(A365,'1_문헌특성'!C:AQ,40,0)</f>
        <v>중재직후 4주</v>
      </c>
      <c r="Q365" s="17" t="s">
        <v>267</v>
      </c>
      <c r="R365" s="17">
        <v>29</v>
      </c>
      <c r="S365" s="17">
        <v>438.3</v>
      </c>
      <c r="T365" s="17">
        <v>92.5</v>
      </c>
      <c r="U365" s="17">
        <v>12</v>
      </c>
      <c r="V365" s="60">
        <v>391.5</v>
      </c>
      <c r="W365" s="60">
        <v>119.2</v>
      </c>
    </row>
    <row r="366" spans="1:30" x14ac:dyDescent="0.3">
      <c r="A366" s="61">
        <v>6760</v>
      </c>
      <c r="B366" s="34" t="str">
        <f>VLOOKUP(A366,'1_문헌특성'!C:AQ,2,0)</f>
        <v>Beretta (2018)</v>
      </c>
      <c r="C366" s="34" t="str">
        <f>VLOOKUP(A366,'1_문헌특성'!C:AQ,3,0)</f>
        <v>NRCT</v>
      </c>
      <c r="D366" s="35" t="str">
        <f>VLOOKUP(A366, '1_문헌특성'!C:AQ, 8, 0)</f>
        <v>1.후천성 뇌손상 편측마비_소아청소년</v>
      </c>
      <c r="E366" s="34">
        <f>VLOOKUP(A366, '1_문헌특성'!C:AQ, 9, 0)</f>
        <v>0</v>
      </c>
      <c r="F366" s="35" t="str">
        <f>VLOOKUP(A366, '1_문헌특성'!C:AQ, 27, 0)</f>
        <v>로봇+물리치료</v>
      </c>
      <c r="G366" s="35">
        <f>VLOOKUP(A366, '1_문헌특성'!C:AQ, 28, 0)</f>
        <v>2</v>
      </c>
      <c r="H366" s="35">
        <f>VLOOKUP(A366, '1_문헌특성'!C:AQ, 29, 0)</f>
        <v>1</v>
      </c>
      <c r="I366" s="35" t="str">
        <f>VLOOKUP(A366, '1_문헌특성'!C:AQ, 30, 0)</f>
        <v>Lokomat</v>
      </c>
      <c r="J366" s="35" t="str">
        <f>VLOOKUP(A366, '1_문헌특성'!C:AQ, 33, 0)</f>
        <v>물리치료</v>
      </c>
      <c r="K366" s="17" t="s">
        <v>593</v>
      </c>
      <c r="L366" s="17" t="s">
        <v>590</v>
      </c>
      <c r="M366" s="17" t="s">
        <v>405</v>
      </c>
      <c r="N366" s="17" t="s">
        <v>207</v>
      </c>
      <c r="P366" s="16" t="str">
        <f>VLOOKUP(A366,'1_문헌특성'!C:AQ,40,0)</f>
        <v>중재직후 4주</v>
      </c>
      <c r="Q366" s="17">
        <v>0</v>
      </c>
      <c r="R366" s="17">
        <v>29</v>
      </c>
      <c r="S366" s="17">
        <v>362.8</v>
      </c>
      <c r="T366" s="17">
        <v>130.5</v>
      </c>
      <c r="U366" s="17">
        <v>12</v>
      </c>
      <c r="V366" s="60">
        <v>368.1</v>
      </c>
      <c r="W366" s="60">
        <v>97.3</v>
      </c>
    </row>
    <row r="367" spans="1:30" x14ac:dyDescent="0.3">
      <c r="A367" s="61">
        <v>6760</v>
      </c>
      <c r="B367" s="34" t="str">
        <f>VLOOKUP(A367,'1_문헌특성'!C:AQ,2,0)</f>
        <v>Beretta (2018)</v>
      </c>
      <c r="C367" s="34" t="str">
        <f>VLOOKUP(A367,'1_문헌특성'!C:AQ,3,0)</f>
        <v>NRCT</v>
      </c>
      <c r="D367" s="35" t="str">
        <f>VLOOKUP(A367, '1_문헌특성'!C:AQ, 8, 0)</f>
        <v>1.후천성 뇌손상 편측마비_소아청소년</v>
      </c>
      <c r="E367" s="34">
        <f>VLOOKUP(A367, '1_문헌특성'!C:AQ, 9, 0)</f>
        <v>0</v>
      </c>
      <c r="F367" s="35" t="str">
        <f>VLOOKUP(A367, '1_문헌특성'!C:AQ, 27, 0)</f>
        <v>로봇+물리치료</v>
      </c>
      <c r="G367" s="35">
        <f>VLOOKUP(A367, '1_문헌특성'!C:AQ, 28, 0)</f>
        <v>2</v>
      </c>
      <c r="H367" s="35">
        <f>VLOOKUP(A367, '1_문헌특성'!C:AQ, 29, 0)</f>
        <v>1</v>
      </c>
      <c r="I367" s="35" t="str">
        <f>VLOOKUP(A367, '1_문헌특성'!C:AQ, 30, 0)</f>
        <v>Lokomat</v>
      </c>
      <c r="J367" s="35" t="str">
        <f>VLOOKUP(A367, '1_문헌특성'!C:AQ, 33, 0)</f>
        <v>물리치료</v>
      </c>
      <c r="K367" s="17" t="s">
        <v>593</v>
      </c>
      <c r="L367" s="17" t="s">
        <v>590</v>
      </c>
      <c r="M367" s="17" t="s">
        <v>405</v>
      </c>
      <c r="N367" s="17" t="s">
        <v>207</v>
      </c>
      <c r="P367" s="16" t="str">
        <f>VLOOKUP(A367,'1_문헌특성'!C:AQ,40,0)</f>
        <v>중재직후 4주</v>
      </c>
      <c r="Q367" s="17" t="s">
        <v>267</v>
      </c>
      <c r="R367" s="17">
        <v>29</v>
      </c>
      <c r="S367" s="17">
        <v>402.4</v>
      </c>
      <c r="T367" s="17">
        <v>105.5</v>
      </c>
      <c r="U367" s="17">
        <v>12</v>
      </c>
      <c r="V367" s="60">
        <v>360.3</v>
      </c>
      <c r="W367" s="60">
        <v>77.7</v>
      </c>
    </row>
    <row r="368" spans="1:30" x14ac:dyDescent="0.3">
      <c r="A368" s="61">
        <v>6760</v>
      </c>
      <c r="B368" s="34" t="str">
        <f>VLOOKUP(A368,'1_문헌특성'!C:AQ,2,0)</f>
        <v>Beretta (2018)</v>
      </c>
      <c r="C368" s="34" t="str">
        <f>VLOOKUP(A368,'1_문헌특성'!C:AQ,3,0)</f>
        <v>NRCT</v>
      </c>
      <c r="D368" s="35" t="str">
        <f>VLOOKUP(A368, '1_문헌특성'!C:AQ, 8, 0)</f>
        <v>1.후천성 뇌손상 편측마비_소아청소년</v>
      </c>
      <c r="E368" s="34">
        <f>VLOOKUP(A368, '1_문헌특성'!C:AQ, 9, 0)</f>
        <v>0</v>
      </c>
      <c r="F368" s="35" t="str">
        <f>VLOOKUP(A368, '1_문헌특성'!C:AQ, 27, 0)</f>
        <v>로봇+물리치료</v>
      </c>
      <c r="G368" s="35">
        <f>VLOOKUP(A368, '1_문헌특성'!C:AQ, 28, 0)</f>
        <v>2</v>
      </c>
      <c r="H368" s="35">
        <f>VLOOKUP(A368, '1_문헌특성'!C:AQ, 29, 0)</f>
        <v>1</v>
      </c>
      <c r="I368" s="35" t="str">
        <f>VLOOKUP(A368, '1_문헌특성'!C:AQ, 30, 0)</f>
        <v>Lokomat</v>
      </c>
      <c r="J368" s="35" t="str">
        <f>VLOOKUP(A368, '1_문헌특성'!C:AQ, 33, 0)</f>
        <v>물리치료</v>
      </c>
      <c r="L368" s="17" t="s">
        <v>590</v>
      </c>
      <c r="M368" s="17" t="s">
        <v>596</v>
      </c>
      <c r="P368" s="16" t="str">
        <f>VLOOKUP(A368,'1_문헌특성'!C:AQ,40,0)</f>
        <v>중재직후 4주</v>
      </c>
      <c r="Q368" s="17">
        <v>0</v>
      </c>
      <c r="R368" s="17">
        <v>29</v>
      </c>
      <c r="S368" s="17">
        <v>23.8</v>
      </c>
      <c r="T368" s="17">
        <v>31.8</v>
      </c>
      <c r="U368" s="17">
        <v>12</v>
      </c>
      <c r="V368" s="60">
        <v>18.5</v>
      </c>
      <c r="W368" s="60">
        <v>11</v>
      </c>
    </row>
    <row r="369" spans="1:28" x14ac:dyDescent="0.3">
      <c r="A369" s="61">
        <v>6760</v>
      </c>
      <c r="B369" s="34" t="str">
        <f>VLOOKUP(A369,'1_문헌특성'!C:AQ,2,0)</f>
        <v>Beretta (2018)</v>
      </c>
      <c r="C369" s="34" t="str">
        <f>VLOOKUP(A369,'1_문헌특성'!C:AQ,3,0)</f>
        <v>NRCT</v>
      </c>
      <c r="D369" s="35" t="str">
        <f>VLOOKUP(A369, '1_문헌특성'!C:AQ, 8, 0)</f>
        <v>1.후천성 뇌손상 편측마비_소아청소년</v>
      </c>
      <c r="E369" s="34">
        <f>VLOOKUP(A369, '1_문헌특성'!C:AQ, 9, 0)</f>
        <v>0</v>
      </c>
      <c r="F369" s="35" t="str">
        <f>VLOOKUP(A369, '1_문헌특성'!C:AQ, 27, 0)</f>
        <v>로봇+물리치료</v>
      </c>
      <c r="G369" s="35">
        <f>VLOOKUP(A369, '1_문헌특성'!C:AQ, 28, 0)</f>
        <v>2</v>
      </c>
      <c r="H369" s="35">
        <f>VLOOKUP(A369, '1_문헌특성'!C:AQ, 29, 0)</f>
        <v>1</v>
      </c>
      <c r="I369" s="35" t="str">
        <f>VLOOKUP(A369, '1_문헌특성'!C:AQ, 30, 0)</f>
        <v>Lokomat</v>
      </c>
      <c r="J369" s="35" t="str">
        <f>VLOOKUP(A369, '1_문헌특성'!C:AQ, 33, 0)</f>
        <v>물리치료</v>
      </c>
      <c r="L369" s="17" t="s">
        <v>590</v>
      </c>
      <c r="M369" s="17" t="s">
        <v>596</v>
      </c>
      <c r="P369" s="16" t="str">
        <f>VLOOKUP(A369,'1_문헌특성'!C:AQ,40,0)</f>
        <v>중재직후 4주</v>
      </c>
      <c r="Q369" s="17" t="s">
        <v>267</v>
      </c>
      <c r="R369" s="17">
        <v>29</v>
      </c>
      <c r="S369" s="17">
        <v>15.5</v>
      </c>
      <c r="T369" s="17">
        <v>14.2</v>
      </c>
      <c r="U369" s="17">
        <v>12</v>
      </c>
      <c r="V369" s="60">
        <v>15.3</v>
      </c>
      <c r="W369" s="60">
        <v>13.7</v>
      </c>
    </row>
    <row r="370" spans="1:28" x14ac:dyDescent="0.3">
      <c r="A370" s="61">
        <v>6760</v>
      </c>
      <c r="B370" s="34" t="str">
        <f>VLOOKUP(A370,'1_문헌특성'!C:AQ,2,0)</f>
        <v>Beretta (2018)</v>
      </c>
      <c r="C370" s="34" t="str">
        <f>VLOOKUP(A370,'1_문헌특성'!C:AQ,3,0)</f>
        <v>NRCT</v>
      </c>
      <c r="D370" s="35" t="str">
        <f>VLOOKUP(A370, '1_문헌특성'!C:AQ, 8, 0)</f>
        <v>1.후천성 뇌손상 편측마비_소아청소년</v>
      </c>
      <c r="E370" s="34">
        <f>VLOOKUP(A370, '1_문헌특성'!C:AQ, 9, 0)</f>
        <v>0</v>
      </c>
      <c r="F370" s="35" t="str">
        <f>VLOOKUP(A370, '1_문헌특성'!C:AQ, 27, 0)</f>
        <v>로봇+물리치료</v>
      </c>
      <c r="G370" s="35">
        <f>VLOOKUP(A370, '1_문헌특성'!C:AQ, 28, 0)</f>
        <v>2</v>
      </c>
      <c r="H370" s="35">
        <f>VLOOKUP(A370, '1_문헌특성'!C:AQ, 29, 0)</f>
        <v>1</v>
      </c>
      <c r="I370" s="35" t="str">
        <f>VLOOKUP(A370, '1_문헌특성'!C:AQ, 30, 0)</f>
        <v>Lokomat</v>
      </c>
      <c r="J370" s="35" t="str">
        <f>VLOOKUP(A370, '1_문헌특성'!C:AQ, 33, 0)</f>
        <v>물리치료</v>
      </c>
      <c r="L370" s="17" t="s">
        <v>590</v>
      </c>
      <c r="M370" s="17" t="s">
        <v>209</v>
      </c>
      <c r="N370" s="17" t="s">
        <v>403</v>
      </c>
      <c r="P370" s="16" t="str">
        <f>VLOOKUP(A370,'1_문헌특성'!C:AQ,40,0)</f>
        <v>중재직후 4주</v>
      </c>
      <c r="Q370" s="17">
        <v>0</v>
      </c>
      <c r="R370" s="17">
        <v>29</v>
      </c>
      <c r="S370" s="17">
        <v>0.7</v>
      </c>
      <c r="T370" s="17">
        <v>0.3</v>
      </c>
      <c r="U370" s="17">
        <v>12</v>
      </c>
      <c r="V370" s="60">
        <v>0.6</v>
      </c>
      <c r="W370" s="60">
        <v>0.3</v>
      </c>
    </row>
    <row r="371" spans="1:28" x14ac:dyDescent="0.3">
      <c r="A371" s="61">
        <v>6760</v>
      </c>
      <c r="B371" s="34" t="str">
        <f>VLOOKUP(A371,'1_문헌특성'!C:AQ,2,0)</f>
        <v>Beretta (2018)</v>
      </c>
      <c r="C371" s="34" t="str">
        <f>VLOOKUP(A371,'1_문헌특성'!C:AQ,3,0)</f>
        <v>NRCT</v>
      </c>
      <c r="D371" s="35" t="str">
        <f>VLOOKUP(A371, '1_문헌특성'!C:AQ, 8, 0)</f>
        <v>1.후천성 뇌손상 편측마비_소아청소년</v>
      </c>
      <c r="E371" s="34">
        <f>VLOOKUP(A371, '1_문헌특성'!C:AQ, 9, 0)</f>
        <v>0</v>
      </c>
      <c r="F371" s="35" t="str">
        <f>VLOOKUP(A371, '1_문헌특성'!C:AQ, 27, 0)</f>
        <v>로봇+물리치료</v>
      </c>
      <c r="G371" s="35">
        <f>VLOOKUP(A371, '1_문헌특성'!C:AQ, 28, 0)</f>
        <v>2</v>
      </c>
      <c r="H371" s="35">
        <f>VLOOKUP(A371, '1_문헌특성'!C:AQ, 29, 0)</f>
        <v>1</v>
      </c>
      <c r="I371" s="35" t="str">
        <f>VLOOKUP(A371, '1_문헌특성'!C:AQ, 30, 0)</f>
        <v>Lokomat</v>
      </c>
      <c r="J371" s="35" t="str">
        <f>VLOOKUP(A371, '1_문헌특성'!C:AQ, 33, 0)</f>
        <v>물리치료</v>
      </c>
      <c r="K371" s="98"/>
      <c r="L371" s="17" t="s">
        <v>590</v>
      </c>
      <c r="M371" s="98" t="s">
        <v>209</v>
      </c>
      <c r="N371" s="98" t="s">
        <v>403</v>
      </c>
      <c r="O371" s="99"/>
      <c r="P371" s="16" t="str">
        <f>VLOOKUP(A371,'1_문헌특성'!C:AQ,40,0)</f>
        <v>중재직후 4주</v>
      </c>
      <c r="Q371" s="17" t="s">
        <v>267</v>
      </c>
      <c r="R371" s="98">
        <v>29</v>
      </c>
      <c r="S371" s="98">
        <v>0.7</v>
      </c>
      <c r="T371" s="98">
        <v>0.3</v>
      </c>
      <c r="U371" s="98">
        <v>12</v>
      </c>
      <c r="V371" s="101">
        <v>0.6</v>
      </c>
      <c r="W371" s="101">
        <v>0.2</v>
      </c>
      <c r="X371" s="98"/>
      <c r="Y371" s="98"/>
      <c r="Z371" s="98"/>
      <c r="AA371" s="98"/>
      <c r="AB371" s="98" t="s">
        <v>404</v>
      </c>
    </row>
    <row r="372" spans="1:28" x14ac:dyDescent="0.3">
      <c r="A372" s="61">
        <v>6760</v>
      </c>
      <c r="B372" s="34" t="str">
        <f>VLOOKUP(A372,'1_문헌특성'!C:AQ,2,0)</f>
        <v>Beretta (2018)</v>
      </c>
      <c r="C372" s="34" t="str">
        <f>VLOOKUP(A372,'1_문헌특성'!C:AQ,3,0)</f>
        <v>NRCT</v>
      </c>
      <c r="D372" s="35" t="str">
        <f>VLOOKUP(A372, '1_문헌특성'!C:AQ, 8, 0)</f>
        <v>1.후천성 뇌손상 편측마비_소아청소년</v>
      </c>
      <c r="E372" s="34">
        <f>VLOOKUP(A372, '1_문헌특성'!C:AQ, 9, 0)</f>
        <v>0</v>
      </c>
      <c r="F372" s="35" t="str">
        <f>VLOOKUP(A372, '1_문헌특성'!C:AQ, 27, 0)</f>
        <v>로봇+물리치료</v>
      </c>
      <c r="G372" s="35">
        <f>VLOOKUP(A372, '1_문헌특성'!C:AQ, 28, 0)</f>
        <v>2</v>
      </c>
      <c r="H372" s="35">
        <f>VLOOKUP(A372, '1_문헌특성'!C:AQ, 29, 0)</f>
        <v>1</v>
      </c>
      <c r="I372" s="35" t="str">
        <f>VLOOKUP(A372, '1_문헌특성'!C:AQ, 30, 0)</f>
        <v>Lokomat</v>
      </c>
      <c r="J372" s="35" t="str">
        <f>VLOOKUP(A372, '1_문헌특성'!C:AQ, 33, 0)</f>
        <v>물리치료</v>
      </c>
      <c r="K372" s="17" t="s">
        <v>589</v>
      </c>
      <c r="L372" s="17" t="s">
        <v>590</v>
      </c>
      <c r="M372" s="17" t="s">
        <v>348</v>
      </c>
      <c r="N372" s="17" t="s">
        <v>207</v>
      </c>
      <c r="P372" s="16" t="str">
        <f>VLOOKUP(A372,'1_문헌특성'!C:AQ,40,0)</f>
        <v>중재직후 4주</v>
      </c>
      <c r="Q372" s="17">
        <v>0</v>
      </c>
      <c r="R372" s="17">
        <v>29</v>
      </c>
      <c r="S372" s="17">
        <v>774.7</v>
      </c>
      <c r="T372" s="17">
        <v>208.5</v>
      </c>
      <c r="U372" s="17">
        <v>12</v>
      </c>
      <c r="V372" s="60">
        <v>739.7</v>
      </c>
      <c r="W372" s="60">
        <v>190.2</v>
      </c>
    </row>
    <row r="373" spans="1:28" x14ac:dyDescent="0.3">
      <c r="A373" s="61">
        <v>6760</v>
      </c>
      <c r="B373" s="34" t="str">
        <f>VLOOKUP(A373,'1_문헌특성'!C:AQ,2,0)</f>
        <v>Beretta (2018)</v>
      </c>
      <c r="C373" s="34" t="str">
        <f>VLOOKUP(A373,'1_문헌특성'!C:AQ,3,0)</f>
        <v>NRCT</v>
      </c>
      <c r="D373" s="35" t="str">
        <f>VLOOKUP(A373, '1_문헌특성'!C:AQ, 8, 0)</f>
        <v>1.후천성 뇌손상 편측마비_소아청소년</v>
      </c>
      <c r="E373" s="34">
        <f>VLOOKUP(A373, '1_문헌특성'!C:AQ, 9, 0)</f>
        <v>0</v>
      </c>
      <c r="F373" s="35" t="str">
        <f>VLOOKUP(A373, '1_문헌특성'!C:AQ, 27, 0)</f>
        <v>로봇+물리치료</v>
      </c>
      <c r="G373" s="35">
        <f>VLOOKUP(A373, '1_문헌특성'!C:AQ, 28, 0)</f>
        <v>2</v>
      </c>
      <c r="H373" s="35">
        <f>VLOOKUP(A373, '1_문헌특성'!C:AQ, 29, 0)</f>
        <v>1</v>
      </c>
      <c r="I373" s="35" t="str">
        <f>VLOOKUP(A373, '1_문헌특성'!C:AQ, 30, 0)</f>
        <v>Lokomat</v>
      </c>
      <c r="J373" s="35" t="str">
        <f>VLOOKUP(A373, '1_문헌특성'!C:AQ, 33, 0)</f>
        <v>물리치료</v>
      </c>
      <c r="K373" s="17" t="s">
        <v>589</v>
      </c>
      <c r="L373" s="17" t="s">
        <v>590</v>
      </c>
      <c r="M373" s="17" t="s">
        <v>348</v>
      </c>
      <c r="N373" s="17" t="s">
        <v>207</v>
      </c>
      <c r="P373" s="16" t="str">
        <f>VLOOKUP(A373,'1_문헌특성'!C:AQ,40,0)</f>
        <v>중재직후 4주</v>
      </c>
      <c r="Q373" s="17" t="s">
        <v>267</v>
      </c>
      <c r="R373" s="17">
        <v>29</v>
      </c>
      <c r="S373" s="17">
        <v>839.3</v>
      </c>
      <c r="T373" s="17">
        <v>210.6</v>
      </c>
      <c r="U373" s="17">
        <v>12</v>
      </c>
      <c r="V373" s="60">
        <v>760.2</v>
      </c>
      <c r="W373" s="60">
        <v>183.8</v>
      </c>
    </row>
    <row r="374" spans="1:28" x14ac:dyDescent="0.3">
      <c r="A374" s="61">
        <v>6760</v>
      </c>
      <c r="B374" s="34" t="str">
        <f>VLOOKUP(A374,'1_문헌특성'!C:AQ,2,0)</f>
        <v>Beretta (2018)</v>
      </c>
      <c r="C374" s="34" t="str">
        <f>VLOOKUP(A374,'1_문헌특성'!C:AQ,3,0)</f>
        <v>NRCT</v>
      </c>
      <c r="D374" s="35" t="str">
        <f>VLOOKUP(A374, '1_문헌특성'!C:AQ, 8, 0)</f>
        <v>1.후천성 뇌손상 편측마비_소아청소년</v>
      </c>
      <c r="E374" s="34">
        <f>VLOOKUP(A374, '1_문헌특성'!C:AQ, 9, 0)</f>
        <v>0</v>
      </c>
      <c r="F374" s="35" t="str">
        <f>VLOOKUP(A374, '1_문헌특성'!C:AQ, 27, 0)</f>
        <v>로봇+물리치료</v>
      </c>
      <c r="G374" s="35">
        <f>VLOOKUP(A374, '1_문헌특성'!C:AQ, 28, 0)</f>
        <v>2</v>
      </c>
      <c r="H374" s="35">
        <f>VLOOKUP(A374, '1_문헌특성'!C:AQ, 29, 0)</f>
        <v>1</v>
      </c>
      <c r="I374" s="35" t="str">
        <f>VLOOKUP(A374, '1_문헌특성'!C:AQ, 30, 0)</f>
        <v>Lokomat</v>
      </c>
      <c r="J374" s="35" t="str">
        <f>VLOOKUP(A374, '1_문헌특성'!C:AQ, 33, 0)</f>
        <v>물리치료</v>
      </c>
      <c r="K374" s="17" t="s">
        <v>593</v>
      </c>
      <c r="L374" s="17" t="s">
        <v>590</v>
      </c>
      <c r="M374" s="17" t="s">
        <v>348</v>
      </c>
      <c r="N374" s="17" t="s">
        <v>207</v>
      </c>
      <c r="P374" s="16" t="str">
        <f>VLOOKUP(A374,'1_문헌특성'!C:AQ,40,0)</f>
        <v>중재직후 4주</v>
      </c>
      <c r="Q374" s="17">
        <v>0</v>
      </c>
      <c r="R374" s="17">
        <v>29</v>
      </c>
      <c r="S374" s="17">
        <v>788.7</v>
      </c>
      <c r="T374" s="17">
        <v>207.5</v>
      </c>
      <c r="U374" s="17">
        <v>12</v>
      </c>
      <c r="V374" s="60">
        <v>738.3</v>
      </c>
      <c r="W374" s="60">
        <v>216.5</v>
      </c>
    </row>
    <row r="375" spans="1:28" x14ac:dyDescent="0.3">
      <c r="A375" s="61">
        <v>6760</v>
      </c>
      <c r="B375" s="34" t="str">
        <f>VLOOKUP(A375,'1_문헌특성'!C:AQ,2,0)</f>
        <v>Beretta (2018)</v>
      </c>
      <c r="C375" s="34" t="str">
        <f>VLOOKUP(A375,'1_문헌특성'!C:AQ,3,0)</f>
        <v>NRCT</v>
      </c>
      <c r="D375" s="35" t="str">
        <f>VLOOKUP(A375, '1_문헌특성'!C:AQ, 8, 0)</f>
        <v>1.후천성 뇌손상 편측마비_소아청소년</v>
      </c>
      <c r="E375" s="34">
        <f>VLOOKUP(A375, '1_문헌특성'!C:AQ, 9, 0)</f>
        <v>0</v>
      </c>
      <c r="F375" s="35" t="str">
        <f>VLOOKUP(A375, '1_문헌특성'!C:AQ, 27, 0)</f>
        <v>로봇+물리치료</v>
      </c>
      <c r="G375" s="35">
        <f>VLOOKUP(A375, '1_문헌특성'!C:AQ, 28, 0)</f>
        <v>2</v>
      </c>
      <c r="H375" s="35">
        <f>VLOOKUP(A375, '1_문헌특성'!C:AQ, 29, 0)</f>
        <v>1</v>
      </c>
      <c r="I375" s="35" t="str">
        <f>VLOOKUP(A375, '1_문헌특성'!C:AQ, 30, 0)</f>
        <v>Lokomat</v>
      </c>
      <c r="J375" s="35" t="str">
        <f>VLOOKUP(A375, '1_문헌특성'!C:AQ, 33, 0)</f>
        <v>물리치료</v>
      </c>
      <c r="K375" s="17" t="s">
        <v>593</v>
      </c>
      <c r="L375" s="17" t="s">
        <v>590</v>
      </c>
      <c r="M375" s="17" t="s">
        <v>348</v>
      </c>
      <c r="N375" s="17" t="s">
        <v>207</v>
      </c>
      <c r="P375" s="16" t="str">
        <f>VLOOKUP(A375,'1_문헌특성'!C:AQ,40,0)</f>
        <v>중재직후 4주</v>
      </c>
      <c r="Q375" s="17" t="s">
        <v>267</v>
      </c>
      <c r="R375" s="17">
        <v>29</v>
      </c>
      <c r="S375" s="17">
        <v>838.3</v>
      </c>
      <c r="T375" s="17">
        <v>230.5</v>
      </c>
      <c r="U375" s="17">
        <v>12</v>
      </c>
      <c r="V375" s="60">
        <v>755.2</v>
      </c>
      <c r="W375" s="60">
        <v>182.9</v>
      </c>
    </row>
    <row r="376" spans="1:28" x14ac:dyDescent="0.3">
      <c r="A376" s="61">
        <v>6760</v>
      </c>
      <c r="B376" s="34" t="str">
        <f>VLOOKUP(A376,'1_문헌특성'!C:AQ,2,0)</f>
        <v>Beretta (2018)</v>
      </c>
      <c r="C376" s="34" t="str">
        <f>VLOOKUP(A376,'1_문헌특성'!C:AQ,3,0)</f>
        <v>NRCT</v>
      </c>
      <c r="D376" s="35" t="str">
        <f>VLOOKUP(A376, '1_문헌특성'!C:AQ, 8, 0)</f>
        <v>1.후천성 뇌손상 편측마비_소아청소년</v>
      </c>
      <c r="E376" s="34">
        <f>VLOOKUP(A376, '1_문헌특성'!C:AQ, 9, 0)</f>
        <v>0</v>
      </c>
      <c r="F376" s="35" t="str">
        <f>VLOOKUP(A376, '1_문헌특성'!C:AQ, 27, 0)</f>
        <v>로봇+물리치료</v>
      </c>
      <c r="G376" s="35">
        <f>VLOOKUP(A376, '1_문헌특성'!C:AQ, 28, 0)</f>
        <v>2</v>
      </c>
      <c r="H376" s="35">
        <f>VLOOKUP(A376, '1_문헌특성'!C:AQ, 29, 0)</f>
        <v>1</v>
      </c>
      <c r="I376" s="35" t="str">
        <f>VLOOKUP(A376, '1_문헌특성'!C:AQ, 30, 0)</f>
        <v>Lokomat</v>
      </c>
      <c r="J376" s="35" t="str">
        <f>VLOOKUP(A376, '1_문헌특성'!C:AQ, 33, 0)</f>
        <v>물리치료</v>
      </c>
      <c r="L376" s="17" t="s">
        <v>590</v>
      </c>
      <c r="M376" s="17" t="s">
        <v>200</v>
      </c>
      <c r="P376" s="16" t="str">
        <f>VLOOKUP(A376,'1_문헌특성'!C:AQ,40,0)</f>
        <v>중재직후 4주</v>
      </c>
      <c r="Q376" s="17">
        <v>0</v>
      </c>
      <c r="R376" s="17">
        <v>29</v>
      </c>
      <c r="S376" s="17">
        <v>5</v>
      </c>
      <c r="T376" s="17">
        <v>4</v>
      </c>
      <c r="U376" s="17">
        <v>12</v>
      </c>
      <c r="V376" s="60">
        <v>6</v>
      </c>
      <c r="W376" s="60">
        <v>5.9</v>
      </c>
    </row>
    <row r="377" spans="1:28" x14ac:dyDescent="0.3">
      <c r="A377" s="61">
        <v>6760</v>
      </c>
      <c r="B377" s="34" t="str">
        <f>VLOOKUP(A377,'1_문헌특성'!C:AQ,2,0)</f>
        <v>Beretta (2018)</v>
      </c>
      <c r="C377" s="34" t="str">
        <f>VLOOKUP(A377,'1_문헌특성'!C:AQ,3,0)</f>
        <v>NRCT</v>
      </c>
      <c r="D377" s="35" t="str">
        <f>VLOOKUP(A377, '1_문헌특성'!C:AQ, 8, 0)</f>
        <v>1.후천성 뇌손상 편측마비_소아청소년</v>
      </c>
      <c r="E377" s="34">
        <f>VLOOKUP(A377, '1_문헌특성'!C:AQ, 9, 0)</f>
        <v>0</v>
      </c>
      <c r="F377" s="35" t="str">
        <f>VLOOKUP(A377, '1_문헌특성'!C:AQ, 27, 0)</f>
        <v>로봇+물리치료</v>
      </c>
      <c r="G377" s="35">
        <f>VLOOKUP(A377, '1_문헌특성'!C:AQ, 28, 0)</f>
        <v>2</v>
      </c>
      <c r="H377" s="35">
        <f>VLOOKUP(A377, '1_문헌특성'!C:AQ, 29, 0)</f>
        <v>1</v>
      </c>
      <c r="I377" s="35" t="str">
        <f>VLOOKUP(A377, '1_문헌특성'!C:AQ, 30, 0)</f>
        <v>Lokomat</v>
      </c>
      <c r="J377" s="35" t="str">
        <f>VLOOKUP(A377, '1_문헌특성'!C:AQ, 33, 0)</f>
        <v>물리치료</v>
      </c>
      <c r="L377" s="17" t="s">
        <v>590</v>
      </c>
      <c r="M377" s="17" t="s">
        <v>200</v>
      </c>
      <c r="P377" s="16" t="str">
        <f>VLOOKUP(A377,'1_문헌특성'!C:AQ,40,0)</f>
        <v>중재직후 4주</v>
      </c>
      <c r="Q377" s="17" t="s">
        <v>267</v>
      </c>
      <c r="R377" s="17">
        <v>29</v>
      </c>
      <c r="S377" s="17">
        <v>5.8</v>
      </c>
      <c r="T377" s="17">
        <v>7.5</v>
      </c>
      <c r="U377" s="17">
        <v>12</v>
      </c>
      <c r="V377" s="60">
        <v>3.9</v>
      </c>
      <c r="W377" s="60">
        <v>4.9000000000000004</v>
      </c>
    </row>
    <row r="378" spans="1:28" x14ac:dyDescent="0.3">
      <c r="A378" s="61">
        <v>6760</v>
      </c>
      <c r="B378" s="34" t="str">
        <f>VLOOKUP(A378,'1_문헌특성'!C:AQ,2,0)</f>
        <v>Beretta (2018)</v>
      </c>
      <c r="C378" s="34" t="str">
        <f>VLOOKUP(A378,'1_문헌특성'!C:AQ,3,0)</f>
        <v>NRCT</v>
      </c>
      <c r="D378" s="35" t="str">
        <f>VLOOKUP(A378, '1_문헌특성'!C:AQ, 8, 0)</f>
        <v>1.후천성 뇌손상 편측마비_소아청소년</v>
      </c>
      <c r="E378" s="34">
        <f>VLOOKUP(A378, '1_문헌특성'!C:AQ, 9, 0)</f>
        <v>0</v>
      </c>
      <c r="F378" s="35" t="str">
        <f>VLOOKUP(A378, '1_문헌특성'!C:AQ, 27, 0)</f>
        <v>로봇+물리치료</v>
      </c>
      <c r="G378" s="35">
        <f>VLOOKUP(A378, '1_문헌특성'!C:AQ, 28, 0)</f>
        <v>2</v>
      </c>
      <c r="H378" s="35">
        <f>VLOOKUP(A378, '1_문헌특성'!C:AQ, 29, 0)</f>
        <v>1</v>
      </c>
      <c r="I378" s="35" t="str">
        <f>VLOOKUP(A378, '1_문헌특성'!C:AQ, 30, 0)</f>
        <v>Lokomat</v>
      </c>
      <c r="J378" s="35" t="str">
        <f>VLOOKUP(A378, '1_문헌특성'!C:AQ, 33, 0)</f>
        <v>물리치료</v>
      </c>
      <c r="L378" s="17" t="s">
        <v>590</v>
      </c>
      <c r="M378" s="17" t="s">
        <v>214</v>
      </c>
      <c r="N378" s="17" t="s">
        <v>207</v>
      </c>
      <c r="P378" s="16" t="str">
        <f>VLOOKUP(A378,'1_문헌특성'!C:AQ,40,0)</f>
        <v>중재직후 4주</v>
      </c>
      <c r="Q378" s="17">
        <v>0</v>
      </c>
      <c r="R378" s="17">
        <v>29</v>
      </c>
      <c r="S378" s="17">
        <v>171.3</v>
      </c>
      <c r="T378" s="17">
        <v>55.6</v>
      </c>
      <c r="U378" s="17">
        <v>12</v>
      </c>
      <c r="V378" s="60">
        <v>142.30000000000001</v>
      </c>
      <c r="W378" s="60">
        <v>48.1</v>
      </c>
    </row>
    <row r="379" spans="1:28" x14ac:dyDescent="0.3">
      <c r="A379" s="61">
        <v>6760</v>
      </c>
      <c r="B379" s="34" t="str">
        <f>VLOOKUP(A379,'1_문헌특성'!C:AQ,2,0)</f>
        <v>Beretta (2018)</v>
      </c>
      <c r="C379" s="34" t="str">
        <f>VLOOKUP(A379,'1_문헌특성'!C:AQ,3,0)</f>
        <v>NRCT</v>
      </c>
      <c r="D379" s="35" t="str">
        <f>VLOOKUP(A379, '1_문헌특성'!C:AQ, 8, 0)</f>
        <v>1.후천성 뇌손상 편측마비_소아청소년</v>
      </c>
      <c r="E379" s="34">
        <f>VLOOKUP(A379, '1_문헌특성'!C:AQ, 9, 0)</f>
        <v>0</v>
      </c>
      <c r="F379" s="35" t="str">
        <f>VLOOKUP(A379, '1_문헌특성'!C:AQ, 27, 0)</f>
        <v>로봇+물리치료</v>
      </c>
      <c r="G379" s="35">
        <f>VLOOKUP(A379, '1_문헌특성'!C:AQ, 28, 0)</f>
        <v>2</v>
      </c>
      <c r="H379" s="35">
        <f>VLOOKUP(A379, '1_문헌특성'!C:AQ, 29, 0)</f>
        <v>1</v>
      </c>
      <c r="I379" s="35" t="str">
        <f>VLOOKUP(A379, '1_문헌특성'!C:AQ, 30, 0)</f>
        <v>Lokomat</v>
      </c>
      <c r="J379" s="35" t="str">
        <f>VLOOKUP(A379, '1_문헌특성'!C:AQ, 33, 0)</f>
        <v>물리치료</v>
      </c>
      <c r="L379" s="17" t="s">
        <v>590</v>
      </c>
      <c r="M379" s="17" t="s">
        <v>214</v>
      </c>
      <c r="N379" s="17" t="s">
        <v>207</v>
      </c>
      <c r="P379" s="16" t="str">
        <f>VLOOKUP(A379,'1_문헌특성'!C:AQ,40,0)</f>
        <v>중재직후 4주</v>
      </c>
      <c r="Q379" s="17" t="s">
        <v>267</v>
      </c>
      <c r="R379" s="17">
        <v>29</v>
      </c>
      <c r="S379" s="17">
        <v>165.1</v>
      </c>
      <c r="T379" s="17">
        <v>52.2</v>
      </c>
      <c r="U379" s="17">
        <v>12</v>
      </c>
      <c r="V379" s="60">
        <v>148.19999999999999</v>
      </c>
      <c r="W379" s="60">
        <v>56.2</v>
      </c>
    </row>
    <row r="380" spans="1:28" x14ac:dyDescent="0.3">
      <c r="A380" s="61">
        <v>6760</v>
      </c>
      <c r="B380" s="34" t="str">
        <f>VLOOKUP(A380,'1_문헌특성'!C:AQ,2,0)</f>
        <v>Beretta (2018)</v>
      </c>
      <c r="C380" s="34" t="str">
        <f>VLOOKUP(A380,'1_문헌특성'!C:AQ,3,0)</f>
        <v>NRCT</v>
      </c>
      <c r="D380" s="35" t="str">
        <f>VLOOKUP(A380, '1_문헌특성'!C:AQ, 8, 0)</f>
        <v>1.후천성 뇌손상 편측마비_소아청소년</v>
      </c>
      <c r="E380" s="34">
        <f>VLOOKUP(A380, '1_문헌특성'!C:AQ, 9, 0)</f>
        <v>0</v>
      </c>
      <c r="F380" s="35" t="str">
        <f>VLOOKUP(A380, '1_문헌특성'!C:AQ, 27, 0)</f>
        <v>로봇+물리치료</v>
      </c>
      <c r="G380" s="35">
        <f>VLOOKUP(A380, '1_문헌특성'!C:AQ, 28, 0)</f>
        <v>2</v>
      </c>
      <c r="H380" s="35">
        <f>VLOOKUP(A380, '1_문헌특성'!C:AQ, 29, 0)</f>
        <v>1</v>
      </c>
      <c r="I380" s="35" t="str">
        <f>VLOOKUP(A380, '1_문헌특성'!C:AQ, 30, 0)</f>
        <v>Lokomat</v>
      </c>
      <c r="J380" s="35" t="str">
        <f>VLOOKUP(A380, '1_문헌특성'!C:AQ, 33, 0)</f>
        <v>물리치료</v>
      </c>
      <c r="K380" s="17" t="s">
        <v>589</v>
      </c>
      <c r="L380" s="17" t="s">
        <v>597</v>
      </c>
      <c r="M380" s="17" t="s">
        <v>598</v>
      </c>
      <c r="N380" s="17" t="s">
        <v>599</v>
      </c>
      <c r="P380" s="16" t="str">
        <f>VLOOKUP(A380,'1_문헌특성'!C:AQ,40,0)</f>
        <v>중재직후 4주</v>
      </c>
      <c r="Q380" s="17">
        <v>0</v>
      </c>
      <c r="R380" s="17">
        <v>29</v>
      </c>
      <c r="S380" s="73">
        <v>13.06</v>
      </c>
      <c r="T380" s="73">
        <v>4.75</v>
      </c>
      <c r="U380" s="77">
        <v>12</v>
      </c>
      <c r="V380" s="73">
        <v>12.07</v>
      </c>
      <c r="W380" s="73">
        <v>5.47</v>
      </c>
    </row>
    <row r="381" spans="1:28" x14ac:dyDescent="0.3">
      <c r="A381" s="61">
        <v>6760</v>
      </c>
      <c r="B381" s="34" t="str">
        <f>VLOOKUP(A381,'1_문헌특성'!C:AQ,2,0)</f>
        <v>Beretta (2018)</v>
      </c>
      <c r="C381" s="34" t="str">
        <f>VLOOKUP(A381,'1_문헌특성'!C:AQ,3,0)</f>
        <v>NRCT</v>
      </c>
      <c r="D381" s="35" t="str">
        <f>VLOOKUP(A381, '1_문헌특성'!C:AQ, 8, 0)</f>
        <v>1.후천성 뇌손상 편측마비_소아청소년</v>
      </c>
      <c r="E381" s="34">
        <f>VLOOKUP(A381, '1_문헌특성'!C:AQ, 9, 0)</f>
        <v>0</v>
      </c>
      <c r="F381" s="35" t="str">
        <f>VLOOKUP(A381, '1_문헌특성'!C:AQ, 27, 0)</f>
        <v>로봇+물리치료</v>
      </c>
      <c r="G381" s="35">
        <f>VLOOKUP(A381, '1_문헌특성'!C:AQ, 28, 0)</f>
        <v>2</v>
      </c>
      <c r="H381" s="35">
        <f>VLOOKUP(A381, '1_문헌특성'!C:AQ, 29, 0)</f>
        <v>1</v>
      </c>
      <c r="I381" s="35" t="str">
        <f>VLOOKUP(A381, '1_문헌특성'!C:AQ, 30, 0)</f>
        <v>Lokomat</v>
      </c>
      <c r="J381" s="35" t="str">
        <f>VLOOKUP(A381, '1_문헌특성'!C:AQ, 33, 0)</f>
        <v>물리치료</v>
      </c>
      <c r="K381" s="17" t="s">
        <v>589</v>
      </c>
      <c r="L381" s="17" t="s">
        <v>597</v>
      </c>
      <c r="M381" s="17" t="s">
        <v>598</v>
      </c>
      <c r="N381" s="17" t="s">
        <v>599</v>
      </c>
      <c r="P381" s="16" t="str">
        <f>VLOOKUP(A381,'1_문헌특성'!C:AQ,40,0)</f>
        <v>중재직후 4주</v>
      </c>
      <c r="Q381" s="17" t="s">
        <v>267</v>
      </c>
      <c r="R381" s="17">
        <v>29</v>
      </c>
      <c r="S381" s="73">
        <v>12.95</v>
      </c>
      <c r="T381" s="17">
        <v>6.28</v>
      </c>
      <c r="U381" s="77">
        <v>12</v>
      </c>
      <c r="V381" s="73">
        <v>13.33</v>
      </c>
      <c r="W381" s="17">
        <v>5.65</v>
      </c>
    </row>
    <row r="382" spans="1:28" x14ac:dyDescent="0.3">
      <c r="A382" s="61">
        <v>6760</v>
      </c>
      <c r="B382" s="34" t="str">
        <f>VLOOKUP(A382,'1_문헌특성'!C:AQ,2,0)</f>
        <v>Beretta (2018)</v>
      </c>
      <c r="C382" s="34" t="str">
        <f>VLOOKUP(A382,'1_문헌특성'!C:AQ,3,0)</f>
        <v>NRCT</v>
      </c>
      <c r="D382" s="35" t="str">
        <f>VLOOKUP(A382, '1_문헌특성'!C:AQ, 8, 0)</f>
        <v>1.후천성 뇌손상 편측마비_소아청소년</v>
      </c>
      <c r="E382" s="34">
        <f>VLOOKUP(A382, '1_문헌특성'!C:AQ, 9, 0)</f>
        <v>0</v>
      </c>
      <c r="F382" s="35" t="str">
        <f>VLOOKUP(A382, '1_문헌특성'!C:AQ, 27, 0)</f>
        <v>로봇+물리치료</v>
      </c>
      <c r="G382" s="35">
        <f>VLOOKUP(A382, '1_문헌특성'!C:AQ, 28, 0)</f>
        <v>2</v>
      </c>
      <c r="H382" s="35">
        <f>VLOOKUP(A382, '1_문헌특성'!C:AQ, 29, 0)</f>
        <v>1</v>
      </c>
      <c r="I382" s="35" t="str">
        <f>VLOOKUP(A382, '1_문헌특성'!C:AQ, 30, 0)</f>
        <v>Lokomat</v>
      </c>
      <c r="J382" s="35" t="str">
        <f>VLOOKUP(A382, '1_문헌특성'!C:AQ, 33, 0)</f>
        <v>물리치료</v>
      </c>
      <c r="K382" s="17" t="s">
        <v>593</v>
      </c>
      <c r="L382" s="17" t="s">
        <v>597</v>
      </c>
      <c r="M382" s="17" t="s">
        <v>598</v>
      </c>
      <c r="N382" s="17" t="s">
        <v>599</v>
      </c>
      <c r="P382" s="16" t="str">
        <f>VLOOKUP(A382,'1_문헌특성'!C:AQ,40,0)</f>
        <v>중재직후 4주</v>
      </c>
      <c r="Q382" s="17">
        <v>0</v>
      </c>
      <c r="R382" s="17">
        <v>29</v>
      </c>
      <c r="S382" s="73">
        <v>13.41</v>
      </c>
      <c r="T382" s="73">
        <v>4.67</v>
      </c>
      <c r="U382" s="77">
        <v>12</v>
      </c>
      <c r="V382" s="73">
        <v>12.13</v>
      </c>
      <c r="W382" s="73">
        <v>5.54</v>
      </c>
    </row>
    <row r="383" spans="1:28" x14ac:dyDescent="0.3">
      <c r="A383" s="61">
        <v>6760</v>
      </c>
      <c r="B383" s="34" t="str">
        <f>VLOOKUP(A383,'1_문헌특성'!C:AQ,2,0)</f>
        <v>Beretta (2018)</v>
      </c>
      <c r="C383" s="34" t="str">
        <f>VLOOKUP(A383,'1_문헌특성'!C:AQ,3,0)</f>
        <v>NRCT</v>
      </c>
      <c r="D383" s="35" t="str">
        <f>VLOOKUP(A383, '1_문헌특성'!C:AQ, 8, 0)</f>
        <v>1.후천성 뇌손상 편측마비_소아청소년</v>
      </c>
      <c r="E383" s="34">
        <f>VLOOKUP(A383, '1_문헌특성'!C:AQ, 9, 0)</f>
        <v>0</v>
      </c>
      <c r="F383" s="35" t="str">
        <f>VLOOKUP(A383, '1_문헌특성'!C:AQ, 27, 0)</f>
        <v>로봇+물리치료</v>
      </c>
      <c r="G383" s="35">
        <f>VLOOKUP(A383, '1_문헌특성'!C:AQ, 28, 0)</f>
        <v>2</v>
      </c>
      <c r="H383" s="35">
        <f>VLOOKUP(A383, '1_문헌특성'!C:AQ, 29, 0)</f>
        <v>1</v>
      </c>
      <c r="I383" s="35" t="str">
        <f>VLOOKUP(A383, '1_문헌특성'!C:AQ, 30, 0)</f>
        <v>Lokomat</v>
      </c>
      <c r="J383" s="35" t="str">
        <f>VLOOKUP(A383, '1_문헌특성'!C:AQ, 33, 0)</f>
        <v>물리치료</v>
      </c>
      <c r="K383" s="17" t="s">
        <v>593</v>
      </c>
      <c r="L383" s="17" t="s">
        <v>597</v>
      </c>
      <c r="M383" s="17" t="s">
        <v>598</v>
      </c>
      <c r="N383" s="17" t="s">
        <v>599</v>
      </c>
      <c r="P383" s="16" t="str">
        <f>VLOOKUP(A383,'1_문헌특성'!C:AQ,40,0)</f>
        <v>중재직후 4주</v>
      </c>
      <c r="Q383" s="17" t="s">
        <v>267</v>
      </c>
      <c r="R383" s="17">
        <v>29</v>
      </c>
      <c r="S383" s="73">
        <v>13.4</v>
      </c>
      <c r="T383" s="17">
        <v>6.06</v>
      </c>
      <c r="U383" s="77">
        <v>12</v>
      </c>
      <c r="V383" s="73">
        <v>13.7</v>
      </c>
      <c r="W383" s="17">
        <v>5.64</v>
      </c>
    </row>
    <row r="384" spans="1:28" x14ac:dyDescent="0.3">
      <c r="A384" s="61">
        <v>6760</v>
      </c>
      <c r="B384" s="34" t="str">
        <f>VLOOKUP(A384,'1_문헌특성'!C:AQ,2,0)</f>
        <v>Beretta (2018)</v>
      </c>
      <c r="C384" s="34" t="str">
        <f>VLOOKUP(A384,'1_문헌특성'!C:AQ,3,0)</f>
        <v>NRCT</v>
      </c>
      <c r="D384" s="35" t="str">
        <f>VLOOKUP(A384, '1_문헌특성'!C:AQ, 8, 0)</f>
        <v>1.후천성 뇌손상 편측마비_소아청소년</v>
      </c>
      <c r="E384" s="34">
        <f>VLOOKUP(A384, '1_문헌특성'!C:AQ, 9, 0)</f>
        <v>0</v>
      </c>
      <c r="F384" s="35" t="str">
        <f>VLOOKUP(A384, '1_문헌특성'!C:AQ, 27, 0)</f>
        <v>로봇+물리치료</v>
      </c>
      <c r="G384" s="35">
        <f>VLOOKUP(A384, '1_문헌특성'!C:AQ, 28, 0)</f>
        <v>2</v>
      </c>
      <c r="H384" s="35">
        <f>VLOOKUP(A384, '1_문헌특성'!C:AQ, 29, 0)</f>
        <v>1</v>
      </c>
      <c r="I384" s="35" t="str">
        <f>VLOOKUP(A384, '1_문헌특성'!C:AQ, 30, 0)</f>
        <v>Lokomat</v>
      </c>
      <c r="J384" s="35" t="str">
        <f>VLOOKUP(A384, '1_문헌특성'!C:AQ, 33, 0)</f>
        <v>물리치료</v>
      </c>
      <c r="K384" s="17" t="s">
        <v>589</v>
      </c>
      <c r="L384" s="17" t="s">
        <v>597</v>
      </c>
      <c r="M384" s="17" t="s">
        <v>600</v>
      </c>
      <c r="N384" s="17" t="s">
        <v>599</v>
      </c>
      <c r="P384" s="16" t="str">
        <f>VLOOKUP(A384,'1_문헌특성'!C:AQ,40,0)</f>
        <v>중재직후 4주</v>
      </c>
      <c r="Q384" s="17">
        <v>0</v>
      </c>
      <c r="R384" s="17">
        <v>29</v>
      </c>
      <c r="S384" s="73">
        <v>10.119999999999999</v>
      </c>
      <c r="T384" s="73">
        <v>4.33</v>
      </c>
      <c r="U384" s="77">
        <v>12</v>
      </c>
      <c r="V384" s="73">
        <v>7.78</v>
      </c>
      <c r="W384" s="73">
        <v>4.59</v>
      </c>
    </row>
    <row r="385" spans="1:23" x14ac:dyDescent="0.3">
      <c r="A385" s="61">
        <v>6760</v>
      </c>
      <c r="B385" s="34" t="str">
        <f>VLOOKUP(A385,'1_문헌특성'!C:AQ,2,0)</f>
        <v>Beretta (2018)</v>
      </c>
      <c r="C385" s="34" t="str">
        <f>VLOOKUP(A385,'1_문헌특성'!C:AQ,3,0)</f>
        <v>NRCT</v>
      </c>
      <c r="D385" s="35" t="str">
        <f>VLOOKUP(A385, '1_문헌특성'!C:AQ, 8, 0)</f>
        <v>1.후천성 뇌손상 편측마비_소아청소년</v>
      </c>
      <c r="E385" s="34">
        <f>VLOOKUP(A385, '1_문헌특성'!C:AQ, 9, 0)</f>
        <v>0</v>
      </c>
      <c r="F385" s="35" t="str">
        <f>VLOOKUP(A385, '1_문헌특성'!C:AQ, 27, 0)</f>
        <v>로봇+물리치료</v>
      </c>
      <c r="G385" s="35">
        <f>VLOOKUP(A385, '1_문헌특성'!C:AQ, 28, 0)</f>
        <v>2</v>
      </c>
      <c r="H385" s="35">
        <f>VLOOKUP(A385, '1_문헌특성'!C:AQ, 29, 0)</f>
        <v>1</v>
      </c>
      <c r="I385" s="35" t="str">
        <f>VLOOKUP(A385, '1_문헌특성'!C:AQ, 30, 0)</f>
        <v>Lokomat</v>
      </c>
      <c r="J385" s="35" t="str">
        <f>VLOOKUP(A385, '1_문헌특성'!C:AQ, 33, 0)</f>
        <v>물리치료</v>
      </c>
      <c r="K385" s="17" t="s">
        <v>589</v>
      </c>
      <c r="L385" s="17" t="s">
        <v>597</v>
      </c>
      <c r="M385" s="17" t="s">
        <v>600</v>
      </c>
      <c r="N385" s="17" t="s">
        <v>599</v>
      </c>
      <c r="P385" s="16" t="str">
        <f>VLOOKUP(A385,'1_문헌특성'!C:AQ,40,0)</f>
        <v>중재직후 4주</v>
      </c>
      <c r="Q385" s="17" t="s">
        <v>267</v>
      </c>
      <c r="R385" s="17">
        <v>29</v>
      </c>
      <c r="S385" s="73">
        <v>10.01</v>
      </c>
      <c r="T385" s="17">
        <v>5.5</v>
      </c>
      <c r="U385" s="77">
        <v>12</v>
      </c>
      <c r="V385" s="73">
        <v>8.75</v>
      </c>
      <c r="W385" s="17">
        <v>5.54</v>
      </c>
    </row>
    <row r="386" spans="1:23" x14ac:dyDescent="0.3">
      <c r="A386" s="61">
        <v>6760</v>
      </c>
      <c r="B386" s="34" t="str">
        <f>VLOOKUP(A386,'1_문헌특성'!C:AQ,2,0)</f>
        <v>Beretta (2018)</v>
      </c>
      <c r="C386" s="34" t="str">
        <f>VLOOKUP(A386,'1_문헌특성'!C:AQ,3,0)</f>
        <v>NRCT</v>
      </c>
      <c r="D386" s="35" t="str">
        <f>VLOOKUP(A386, '1_문헌특성'!C:AQ, 8, 0)</f>
        <v>1.후천성 뇌손상 편측마비_소아청소년</v>
      </c>
      <c r="E386" s="34">
        <f>VLOOKUP(A386, '1_문헌특성'!C:AQ, 9, 0)</f>
        <v>0</v>
      </c>
      <c r="F386" s="35" t="str">
        <f>VLOOKUP(A386, '1_문헌특성'!C:AQ, 27, 0)</f>
        <v>로봇+물리치료</v>
      </c>
      <c r="G386" s="35">
        <f>VLOOKUP(A386, '1_문헌특성'!C:AQ, 28, 0)</f>
        <v>2</v>
      </c>
      <c r="H386" s="35">
        <f>VLOOKUP(A386, '1_문헌특성'!C:AQ, 29, 0)</f>
        <v>1</v>
      </c>
      <c r="I386" s="35" t="str">
        <f>VLOOKUP(A386, '1_문헌특성'!C:AQ, 30, 0)</f>
        <v>Lokomat</v>
      </c>
      <c r="J386" s="35" t="str">
        <f>VLOOKUP(A386, '1_문헌특성'!C:AQ, 33, 0)</f>
        <v>물리치료</v>
      </c>
      <c r="K386" s="17" t="s">
        <v>593</v>
      </c>
      <c r="L386" s="17" t="s">
        <v>597</v>
      </c>
      <c r="M386" s="17" t="s">
        <v>600</v>
      </c>
      <c r="N386" s="17" t="s">
        <v>599</v>
      </c>
      <c r="P386" s="16" t="str">
        <f>VLOOKUP(A386,'1_문헌특성'!C:AQ,40,0)</f>
        <v>중재직후 4주</v>
      </c>
      <c r="Q386" s="17">
        <v>0</v>
      </c>
      <c r="R386" s="17">
        <v>29</v>
      </c>
      <c r="S386" s="73">
        <v>9.6300000000000008</v>
      </c>
      <c r="T386" s="73">
        <v>3.96</v>
      </c>
      <c r="U386" s="77">
        <v>12</v>
      </c>
      <c r="V386" s="73">
        <v>7.35</v>
      </c>
      <c r="W386" s="73">
        <v>3.7</v>
      </c>
    </row>
    <row r="387" spans="1:23" x14ac:dyDescent="0.3">
      <c r="A387" s="61">
        <v>6760</v>
      </c>
      <c r="B387" s="34" t="str">
        <f>VLOOKUP(A387,'1_문헌특성'!C:AQ,2,0)</f>
        <v>Beretta (2018)</v>
      </c>
      <c r="C387" s="34" t="str">
        <f>VLOOKUP(A387,'1_문헌특성'!C:AQ,3,0)</f>
        <v>NRCT</v>
      </c>
      <c r="D387" s="35" t="str">
        <f>VLOOKUP(A387, '1_문헌특성'!C:AQ, 8, 0)</f>
        <v>1.후천성 뇌손상 편측마비_소아청소년</v>
      </c>
      <c r="E387" s="34">
        <f>VLOOKUP(A387, '1_문헌특성'!C:AQ, 9, 0)</f>
        <v>0</v>
      </c>
      <c r="F387" s="35" t="str">
        <f>VLOOKUP(A387, '1_문헌특성'!C:AQ, 27, 0)</f>
        <v>로봇+물리치료</v>
      </c>
      <c r="G387" s="35">
        <f>VLOOKUP(A387, '1_문헌특성'!C:AQ, 28, 0)</f>
        <v>2</v>
      </c>
      <c r="H387" s="35">
        <f>VLOOKUP(A387, '1_문헌특성'!C:AQ, 29, 0)</f>
        <v>1</v>
      </c>
      <c r="I387" s="35" t="str">
        <f>VLOOKUP(A387, '1_문헌특성'!C:AQ, 30, 0)</f>
        <v>Lokomat</v>
      </c>
      <c r="J387" s="35" t="str">
        <f>VLOOKUP(A387, '1_문헌특성'!C:AQ, 33, 0)</f>
        <v>물리치료</v>
      </c>
      <c r="K387" s="17" t="s">
        <v>593</v>
      </c>
      <c r="L387" s="17" t="s">
        <v>597</v>
      </c>
      <c r="M387" s="17" t="s">
        <v>600</v>
      </c>
      <c r="N387" s="17" t="s">
        <v>599</v>
      </c>
      <c r="P387" s="16" t="str">
        <f>VLOOKUP(A387,'1_문헌특성'!C:AQ,40,0)</f>
        <v>중재직후 4주</v>
      </c>
      <c r="Q387" s="17" t="s">
        <v>267</v>
      </c>
      <c r="R387" s="17">
        <v>29</v>
      </c>
      <c r="S387" s="73">
        <v>9.57</v>
      </c>
      <c r="T387" s="17">
        <v>4.7699999999999996</v>
      </c>
      <c r="U387" s="77">
        <v>12</v>
      </c>
      <c r="V387" s="73">
        <v>8.9499999999999993</v>
      </c>
      <c r="W387" s="17">
        <v>5.38</v>
      </c>
    </row>
    <row r="388" spans="1:23" x14ac:dyDescent="0.3">
      <c r="A388" s="61">
        <v>6760</v>
      </c>
      <c r="B388" s="34" t="str">
        <f>VLOOKUP(A388,'1_문헌특성'!C:AQ,2,0)</f>
        <v>Beretta (2018)</v>
      </c>
      <c r="C388" s="34" t="str">
        <f>VLOOKUP(A388,'1_문헌특성'!C:AQ,3,0)</f>
        <v>NRCT</v>
      </c>
      <c r="D388" s="35" t="str">
        <f>VLOOKUP(A388, '1_문헌특성'!C:AQ, 8, 0)</f>
        <v>1.후천성 뇌손상 편측마비_소아청소년</v>
      </c>
      <c r="E388" s="34">
        <f>VLOOKUP(A388, '1_문헌특성'!C:AQ, 9, 0)</f>
        <v>0</v>
      </c>
      <c r="F388" s="35" t="str">
        <f>VLOOKUP(A388, '1_문헌특성'!C:AQ, 27, 0)</f>
        <v>로봇+물리치료</v>
      </c>
      <c r="G388" s="35">
        <f>VLOOKUP(A388, '1_문헌특성'!C:AQ, 28, 0)</f>
        <v>2</v>
      </c>
      <c r="H388" s="35">
        <f>VLOOKUP(A388, '1_문헌특성'!C:AQ, 29, 0)</f>
        <v>1</v>
      </c>
      <c r="I388" s="35" t="str">
        <f>VLOOKUP(A388, '1_문헌특성'!C:AQ, 30, 0)</f>
        <v>Lokomat</v>
      </c>
      <c r="J388" s="35" t="str">
        <f>VLOOKUP(A388, '1_문헌특성'!C:AQ, 33, 0)</f>
        <v>물리치료</v>
      </c>
      <c r="K388" s="17" t="s">
        <v>589</v>
      </c>
      <c r="L388" s="17" t="s">
        <v>597</v>
      </c>
      <c r="M388" s="17" t="s">
        <v>601</v>
      </c>
      <c r="N388" s="17" t="s">
        <v>599</v>
      </c>
      <c r="P388" s="16" t="str">
        <f>VLOOKUP(A388,'1_문헌특성'!C:AQ,40,0)</f>
        <v>중재직후 4주</v>
      </c>
      <c r="Q388" s="17">
        <v>0</v>
      </c>
      <c r="R388" s="17">
        <v>29</v>
      </c>
      <c r="S388" s="73">
        <v>39.6</v>
      </c>
      <c r="T388" s="73">
        <v>11.5</v>
      </c>
      <c r="U388" s="77">
        <v>12</v>
      </c>
      <c r="V388" s="73">
        <v>40.700000000000003</v>
      </c>
      <c r="W388" s="73">
        <v>9.52</v>
      </c>
    </row>
    <row r="389" spans="1:23" x14ac:dyDescent="0.3">
      <c r="A389" s="61">
        <v>6760</v>
      </c>
      <c r="B389" s="34" t="str">
        <f>VLOOKUP(A389,'1_문헌특성'!C:AQ,2,0)</f>
        <v>Beretta (2018)</v>
      </c>
      <c r="C389" s="34" t="str">
        <f>VLOOKUP(A389,'1_문헌특성'!C:AQ,3,0)</f>
        <v>NRCT</v>
      </c>
      <c r="D389" s="35" t="str">
        <f>VLOOKUP(A389, '1_문헌특성'!C:AQ, 8, 0)</f>
        <v>1.후천성 뇌손상 편측마비_소아청소년</v>
      </c>
      <c r="E389" s="34">
        <f>VLOOKUP(A389, '1_문헌특성'!C:AQ, 9, 0)</f>
        <v>0</v>
      </c>
      <c r="F389" s="35" t="str">
        <f>VLOOKUP(A389, '1_문헌특성'!C:AQ, 27, 0)</f>
        <v>로봇+물리치료</v>
      </c>
      <c r="G389" s="35">
        <f>VLOOKUP(A389, '1_문헌특성'!C:AQ, 28, 0)</f>
        <v>2</v>
      </c>
      <c r="H389" s="35">
        <f>VLOOKUP(A389, '1_문헌특성'!C:AQ, 29, 0)</f>
        <v>1</v>
      </c>
      <c r="I389" s="35" t="str">
        <f>VLOOKUP(A389, '1_문헌특성'!C:AQ, 30, 0)</f>
        <v>Lokomat</v>
      </c>
      <c r="J389" s="35" t="str">
        <f>VLOOKUP(A389, '1_문헌특성'!C:AQ, 33, 0)</f>
        <v>물리치료</v>
      </c>
      <c r="K389" s="17" t="s">
        <v>589</v>
      </c>
      <c r="L389" s="17" t="s">
        <v>597</v>
      </c>
      <c r="M389" s="17" t="s">
        <v>601</v>
      </c>
      <c r="N389" s="17" t="s">
        <v>599</v>
      </c>
      <c r="P389" s="16" t="str">
        <f>VLOOKUP(A389,'1_문헌특성'!C:AQ,40,0)</f>
        <v>중재직후 4주</v>
      </c>
      <c r="Q389" s="17" t="s">
        <v>267</v>
      </c>
      <c r="R389" s="17">
        <v>29</v>
      </c>
      <c r="S389" s="73">
        <v>42.49</v>
      </c>
      <c r="T389" s="17">
        <v>11.21</v>
      </c>
      <c r="U389" s="77">
        <v>12</v>
      </c>
      <c r="V389" s="17">
        <v>37.58</v>
      </c>
      <c r="W389" s="17">
        <v>10.86</v>
      </c>
    </row>
    <row r="390" spans="1:23" x14ac:dyDescent="0.3">
      <c r="A390" s="61">
        <v>6760</v>
      </c>
      <c r="B390" s="34" t="str">
        <f>VLOOKUP(A390,'1_문헌특성'!C:AQ,2,0)</f>
        <v>Beretta (2018)</v>
      </c>
      <c r="C390" s="34" t="str">
        <f>VLOOKUP(A390,'1_문헌특성'!C:AQ,3,0)</f>
        <v>NRCT</v>
      </c>
      <c r="D390" s="35" t="str">
        <f>VLOOKUP(A390, '1_문헌특성'!C:AQ, 8, 0)</f>
        <v>1.후천성 뇌손상 편측마비_소아청소년</v>
      </c>
      <c r="E390" s="34">
        <f>VLOOKUP(A390, '1_문헌특성'!C:AQ, 9, 0)</f>
        <v>0</v>
      </c>
      <c r="F390" s="35" t="str">
        <f>VLOOKUP(A390, '1_문헌특성'!C:AQ, 27, 0)</f>
        <v>로봇+물리치료</v>
      </c>
      <c r="G390" s="35">
        <f>VLOOKUP(A390, '1_문헌특성'!C:AQ, 28, 0)</f>
        <v>2</v>
      </c>
      <c r="H390" s="35">
        <f>VLOOKUP(A390, '1_문헌특성'!C:AQ, 29, 0)</f>
        <v>1</v>
      </c>
      <c r="I390" s="35" t="str">
        <f>VLOOKUP(A390, '1_문헌특성'!C:AQ, 30, 0)</f>
        <v>Lokomat</v>
      </c>
      <c r="J390" s="35" t="str">
        <f>VLOOKUP(A390, '1_문헌특성'!C:AQ, 33, 0)</f>
        <v>물리치료</v>
      </c>
      <c r="K390" s="17" t="s">
        <v>593</v>
      </c>
      <c r="L390" s="17" t="s">
        <v>597</v>
      </c>
      <c r="M390" s="17" t="s">
        <v>601</v>
      </c>
      <c r="N390" s="17" t="s">
        <v>599</v>
      </c>
      <c r="P390" s="16" t="str">
        <f>VLOOKUP(A390,'1_문헌특성'!C:AQ,40,0)</f>
        <v>중재직후 4주</v>
      </c>
      <c r="Q390" s="17">
        <v>0</v>
      </c>
      <c r="R390" s="17">
        <v>29</v>
      </c>
      <c r="S390" s="73">
        <v>47.01</v>
      </c>
      <c r="T390" s="73">
        <v>12.14</v>
      </c>
      <c r="U390" s="77">
        <v>12</v>
      </c>
      <c r="V390" s="73">
        <v>43.95</v>
      </c>
      <c r="W390" s="73">
        <v>6.51</v>
      </c>
    </row>
    <row r="391" spans="1:23" x14ac:dyDescent="0.3">
      <c r="A391" s="61">
        <v>6760</v>
      </c>
      <c r="B391" s="34" t="str">
        <f>VLOOKUP(A391,'1_문헌특성'!C:AQ,2,0)</f>
        <v>Beretta (2018)</v>
      </c>
      <c r="C391" s="34" t="str">
        <f>VLOOKUP(A391,'1_문헌특성'!C:AQ,3,0)</f>
        <v>NRCT</v>
      </c>
      <c r="D391" s="35" t="str">
        <f>VLOOKUP(A391, '1_문헌특성'!C:AQ, 8, 0)</f>
        <v>1.후천성 뇌손상 편측마비_소아청소년</v>
      </c>
      <c r="E391" s="34">
        <f>VLOOKUP(A391, '1_문헌특성'!C:AQ, 9, 0)</f>
        <v>0</v>
      </c>
      <c r="F391" s="35" t="str">
        <f>VLOOKUP(A391, '1_문헌특성'!C:AQ, 27, 0)</f>
        <v>로봇+물리치료</v>
      </c>
      <c r="G391" s="35">
        <f>VLOOKUP(A391, '1_문헌특성'!C:AQ, 28, 0)</f>
        <v>2</v>
      </c>
      <c r="H391" s="35">
        <f>VLOOKUP(A391, '1_문헌특성'!C:AQ, 29, 0)</f>
        <v>1</v>
      </c>
      <c r="I391" s="35" t="str">
        <f>VLOOKUP(A391, '1_문헌특성'!C:AQ, 30, 0)</f>
        <v>Lokomat</v>
      </c>
      <c r="J391" s="35" t="str">
        <f>VLOOKUP(A391, '1_문헌특성'!C:AQ, 33, 0)</f>
        <v>물리치료</v>
      </c>
      <c r="K391" s="17" t="s">
        <v>593</v>
      </c>
      <c r="L391" s="17" t="s">
        <v>597</v>
      </c>
      <c r="M391" s="17" t="s">
        <v>601</v>
      </c>
      <c r="N391" s="17" t="s">
        <v>599</v>
      </c>
      <c r="P391" s="16" t="str">
        <f>VLOOKUP(A391,'1_문헌특성'!C:AQ,40,0)</f>
        <v>중재직후 4주</v>
      </c>
      <c r="Q391" s="17" t="s">
        <v>267</v>
      </c>
      <c r="R391" s="17">
        <v>29</v>
      </c>
      <c r="S391" s="73">
        <v>49.31</v>
      </c>
      <c r="T391" s="17">
        <v>11.18</v>
      </c>
      <c r="U391" s="77">
        <v>12</v>
      </c>
      <c r="V391" s="17">
        <v>42.39</v>
      </c>
      <c r="W391" s="17">
        <v>10.3</v>
      </c>
    </row>
    <row r="392" spans="1:23" x14ac:dyDescent="0.3">
      <c r="A392" s="61">
        <v>6760</v>
      </c>
      <c r="B392" s="34" t="str">
        <f>VLOOKUP(A392,'1_문헌특성'!C:AQ,2,0)</f>
        <v>Beretta (2018)</v>
      </c>
      <c r="C392" s="34" t="str">
        <f>VLOOKUP(A392,'1_문헌특성'!C:AQ,3,0)</f>
        <v>NRCT</v>
      </c>
      <c r="D392" s="35" t="str">
        <f>VLOOKUP(A392, '1_문헌특성'!C:AQ, 8, 0)</f>
        <v>1.후천성 뇌손상 편측마비_소아청소년</v>
      </c>
      <c r="E392" s="34">
        <f>VLOOKUP(A392, '1_문헌특성'!C:AQ, 9, 0)</f>
        <v>0</v>
      </c>
      <c r="F392" s="35" t="str">
        <f>VLOOKUP(A392, '1_문헌특성'!C:AQ, 27, 0)</f>
        <v>로봇+물리치료</v>
      </c>
      <c r="G392" s="35">
        <f>VLOOKUP(A392, '1_문헌특성'!C:AQ, 28, 0)</f>
        <v>2</v>
      </c>
      <c r="H392" s="35">
        <f>VLOOKUP(A392, '1_문헌특성'!C:AQ, 29, 0)</f>
        <v>1</v>
      </c>
      <c r="I392" s="35" t="str">
        <f>VLOOKUP(A392, '1_문헌특성'!C:AQ, 30, 0)</f>
        <v>Lokomat</v>
      </c>
      <c r="J392" s="35" t="str">
        <f>VLOOKUP(A392, '1_문헌특성'!C:AQ, 33, 0)</f>
        <v>물리치료</v>
      </c>
      <c r="K392" s="17" t="s">
        <v>589</v>
      </c>
      <c r="L392" s="17" t="s">
        <v>597</v>
      </c>
      <c r="M392" s="17" t="s">
        <v>602</v>
      </c>
      <c r="N392" s="17" t="s">
        <v>599</v>
      </c>
      <c r="P392" s="16" t="str">
        <f>VLOOKUP(A392,'1_문헌특성'!C:AQ,40,0)</f>
        <v>중재직후 4주</v>
      </c>
      <c r="Q392" s="17">
        <v>0</v>
      </c>
      <c r="R392" s="17">
        <v>29</v>
      </c>
      <c r="S392" s="73">
        <v>39.15</v>
      </c>
      <c r="T392" s="73">
        <v>11.47</v>
      </c>
      <c r="U392" s="77">
        <v>12</v>
      </c>
      <c r="V392" s="73">
        <v>40.43</v>
      </c>
      <c r="W392" s="73">
        <v>9.58</v>
      </c>
    </row>
    <row r="393" spans="1:23" x14ac:dyDescent="0.3">
      <c r="A393" s="61">
        <v>6760</v>
      </c>
      <c r="B393" s="34" t="str">
        <f>VLOOKUP(A393,'1_문헌특성'!C:AQ,2,0)</f>
        <v>Beretta (2018)</v>
      </c>
      <c r="C393" s="34" t="str">
        <f>VLOOKUP(A393,'1_문헌특성'!C:AQ,3,0)</f>
        <v>NRCT</v>
      </c>
      <c r="D393" s="35" t="str">
        <f>VLOOKUP(A393, '1_문헌특성'!C:AQ, 8, 0)</f>
        <v>1.후천성 뇌손상 편측마비_소아청소년</v>
      </c>
      <c r="E393" s="34">
        <f>VLOOKUP(A393, '1_문헌특성'!C:AQ, 9, 0)</f>
        <v>0</v>
      </c>
      <c r="F393" s="35" t="str">
        <f>VLOOKUP(A393, '1_문헌특성'!C:AQ, 27, 0)</f>
        <v>로봇+물리치료</v>
      </c>
      <c r="G393" s="35">
        <f>VLOOKUP(A393, '1_문헌특성'!C:AQ, 28, 0)</f>
        <v>2</v>
      </c>
      <c r="H393" s="35">
        <f>VLOOKUP(A393, '1_문헌특성'!C:AQ, 29, 0)</f>
        <v>1</v>
      </c>
      <c r="I393" s="35" t="str">
        <f>VLOOKUP(A393, '1_문헌특성'!C:AQ, 30, 0)</f>
        <v>Lokomat</v>
      </c>
      <c r="J393" s="35" t="str">
        <f>VLOOKUP(A393, '1_문헌특성'!C:AQ, 33, 0)</f>
        <v>물리치료</v>
      </c>
      <c r="K393" s="17" t="s">
        <v>589</v>
      </c>
      <c r="L393" s="17" t="s">
        <v>597</v>
      </c>
      <c r="M393" s="17" t="s">
        <v>602</v>
      </c>
      <c r="N393" s="17" t="s">
        <v>599</v>
      </c>
      <c r="P393" s="16" t="str">
        <f>VLOOKUP(A393,'1_문헌특성'!C:AQ,40,0)</f>
        <v>중재직후 4주</v>
      </c>
      <c r="Q393" s="17" t="s">
        <v>267</v>
      </c>
      <c r="R393" s="17">
        <v>29</v>
      </c>
      <c r="S393" s="73">
        <v>42.08</v>
      </c>
      <c r="T393" s="17">
        <v>10.97</v>
      </c>
      <c r="U393" s="77">
        <v>12</v>
      </c>
      <c r="V393" s="17">
        <v>37.549999999999997</v>
      </c>
      <c r="W393" s="17">
        <v>10.887</v>
      </c>
    </row>
    <row r="394" spans="1:23" x14ac:dyDescent="0.3">
      <c r="A394" s="61">
        <v>6760</v>
      </c>
      <c r="B394" s="34" t="str">
        <f>VLOOKUP(A394,'1_문헌특성'!C:AQ,2,0)</f>
        <v>Beretta (2018)</v>
      </c>
      <c r="C394" s="34" t="str">
        <f>VLOOKUP(A394,'1_문헌특성'!C:AQ,3,0)</f>
        <v>NRCT</v>
      </c>
      <c r="D394" s="35" t="str">
        <f>VLOOKUP(A394, '1_문헌특성'!C:AQ, 8, 0)</f>
        <v>1.후천성 뇌손상 편측마비_소아청소년</v>
      </c>
      <c r="E394" s="34">
        <f>VLOOKUP(A394, '1_문헌특성'!C:AQ, 9, 0)</f>
        <v>0</v>
      </c>
      <c r="F394" s="35" t="str">
        <f>VLOOKUP(A394, '1_문헌특성'!C:AQ, 27, 0)</f>
        <v>로봇+물리치료</v>
      </c>
      <c r="G394" s="35">
        <f>VLOOKUP(A394, '1_문헌특성'!C:AQ, 28, 0)</f>
        <v>2</v>
      </c>
      <c r="H394" s="35">
        <f>VLOOKUP(A394, '1_문헌특성'!C:AQ, 29, 0)</f>
        <v>1</v>
      </c>
      <c r="I394" s="35" t="str">
        <f>VLOOKUP(A394, '1_문헌특성'!C:AQ, 30, 0)</f>
        <v>Lokomat</v>
      </c>
      <c r="J394" s="35" t="str">
        <f>VLOOKUP(A394, '1_문헌특성'!C:AQ, 33, 0)</f>
        <v>물리치료</v>
      </c>
      <c r="K394" s="17" t="s">
        <v>593</v>
      </c>
      <c r="L394" s="17" t="s">
        <v>597</v>
      </c>
      <c r="M394" s="17" t="s">
        <v>602</v>
      </c>
      <c r="N394" s="17" t="s">
        <v>599</v>
      </c>
      <c r="P394" s="16" t="str">
        <f>VLOOKUP(A394,'1_문헌특성'!C:AQ,40,0)</f>
        <v>중재직후 4주</v>
      </c>
      <c r="Q394" s="17">
        <v>0</v>
      </c>
      <c r="R394" s="17">
        <v>29</v>
      </c>
      <c r="S394" s="73">
        <v>46.16</v>
      </c>
      <c r="T394" s="73">
        <v>11.98</v>
      </c>
      <c r="U394" s="77">
        <v>12</v>
      </c>
      <c r="V394" s="73">
        <v>43.5</v>
      </c>
      <c r="W394" s="73">
        <v>6.51</v>
      </c>
    </row>
    <row r="395" spans="1:23" x14ac:dyDescent="0.3">
      <c r="A395" s="61">
        <v>6760</v>
      </c>
      <c r="B395" s="34" t="str">
        <f>VLOOKUP(A395,'1_문헌특성'!C:AQ,2,0)</f>
        <v>Beretta (2018)</v>
      </c>
      <c r="C395" s="34" t="str">
        <f>VLOOKUP(A395,'1_문헌특성'!C:AQ,3,0)</f>
        <v>NRCT</v>
      </c>
      <c r="D395" s="35" t="str">
        <f>VLOOKUP(A395, '1_문헌특성'!C:AQ, 8, 0)</f>
        <v>1.후천성 뇌손상 편측마비_소아청소년</v>
      </c>
      <c r="E395" s="34">
        <f>VLOOKUP(A395, '1_문헌특성'!C:AQ, 9, 0)</f>
        <v>0</v>
      </c>
      <c r="F395" s="35" t="str">
        <f>VLOOKUP(A395, '1_문헌특성'!C:AQ, 27, 0)</f>
        <v>로봇+물리치료</v>
      </c>
      <c r="G395" s="35">
        <f>VLOOKUP(A395, '1_문헌특성'!C:AQ, 28, 0)</f>
        <v>2</v>
      </c>
      <c r="H395" s="35">
        <f>VLOOKUP(A395, '1_문헌특성'!C:AQ, 29, 0)</f>
        <v>1</v>
      </c>
      <c r="I395" s="35" t="str">
        <f>VLOOKUP(A395, '1_문헌특성'!C:AQ, 30, 0)</f>
        <v>Lokomat</v>
      </c>
      <c r="J395" s="35" t="str">
        <f>VLOOKUP(A395, '1_문헌특성'!C:AQ, 33, 0)</f>
        <v>물리치료</v>
      </c>
      <c r="K395" s="17" t="s">
        <v>593</v>
      </c>
      <c r="L395" s="17" t="s">
        <v>597</v>
      </c>
      <c r="M395" s="17" t="s">
        <v>602</v>
      </c>
      <c r="N395" s="17" t="s">
        <v>599</v>
      </c>
      <c r="P395" s="16" t="str">
        <f>VLOOKUP(A395,'1_문헌특성'!C:AQ,40,0)</f>
        <v>중재직후 4주</v>
      </c>
      <c r="Q395" s="17" t="s">
        <v>267</v>
      </c>
      <c r="R395" s="17">
        <v>29</v>
      </c>
      <c r="S395" s="73">
        <v>47.78</v>
      </c>
      <c r="T395" s="17">
        <v>10.55</v>
      </c>
      <c r="U395" s="77">
        <v>12</v>
      </c>
      <c r="V395" s="17">
        <v>41.73</v>
      </c>
      <c r="W395" s="17">
        <v>10.63</v>
      </c>
    </row>
    <row r="396" spans="1:23" x14ac:dyDescent="0.3">
      <c r="A396" s="61">
        <v>6760</v>
      </c>
      <c r="B396" s="34" t="str">
        <f>VLOOKUP(A396,'1_문헌특성'!C:AQ,2,0)</f>
        <v>Beretta (2018)</v>
      </c>
      <c r="C396" s="34" t="str">
        <f>VLOOKUP(A396,'1_문헌특성'!C:AQ,3,0)</f>
        <v>NRCT</v>
      </c>
      <c r="D396" s="35" t="str">
        <f>VLOOKUP(A396, '1_문헌특성'!C:AQ, 8, 0)</f>
        <v>1.후천성 뇌손상 편측마비_소아청소년</v>
      </c>
      <c r="E396" s="34">
        <f>VLOOKUP(A396, '1_문헌특성'!C:AQ, 9, 0)</f>
        <v>0</v>
      </c>
      <c r="F396" s="35" t="str">
        <f>VLOOKUP(A396, '1_문헌특성'!C:AQ, 27, 0)</f>
        <v>로봇+물리치료</v>
      </c>
      <c r="G396" s="35">
        <f>VLOOKUP(A396, '1_문헌특성'!C:AQ, 28, 0)</f>
        <v>2</v>
      </c>
      <c r="H396" s="35">
        <f>VLOOKUP(A396, '1_문헌특성'!C:AQ, 29, 0)</f>
        <v>1</v>
      </c>
      <c r="I396" s="35" t="str">
        <f>VLOOKUP(A396, '1_문헌특성'!C:AQ, 30, 0)</f>
        <v>Lokomat</v>
      </c>
      <c r="J396" s="35" t="str">
        <f>VLOOKUP(A396, '1_문헌특성'!C:AQ, 33, 0)</f>
        <v>물리치료</v>
      </c>
      <c r="K396" s="17" t="s">
        <v>589</v>
      </c>
      <c r="L396" s="17" t="s">
        <v>597</v>
      </c>
      <c r="M396" s="17" t="s">
        <v>603</v>
      </c>
      <c r="N396" s="17" t="s">
        <v>599</v>
      </c>
      <c r="P396" s="16" t="str">
        <f>VLOOKUP(A396,'1_문헌특성'!C:AQ,40,0)</f>
        <v>중재직후 4주</v>
      </c>
      <c r="Q396" s="17">
        <v>0</v>
      </c>
      <c r="R396" s="17">
        <v>29</v>
      </c>
      <c r="S396" s="73">
        <v>11.1</v>
      </c>
      <c r="T396" s="73">
        <v>8.7200000000000006</v>
      </c>
      <c r="U396" s="77">
        <v>12</v>
      </c>
      <c r="V396" s="73">
        <v>7.17</v>
      </c>
      <c r="W396" s="73">
        <v>8.7200000000000006</v>
      </c>
    </row>
    <row r="397" spans="1:23" x14ac:dyDescent="0.3">
      <c r="A397" s="61">
        <v>6760</v>
      </c>
      <c r="B397" s="34" t="str">
        <f>VLOOKUP(A397,'1_문헌특성'!C:AQ,2,0)</f>
        <v>Beretta (2018)</v>
      </c>
      <c r="C397" s="34" t="str">
        <f>VLOOKUP(A397,'1_문헌특성'!C:AQ,3,0)</f>
        <v>NRCT</v>
      </c>
      <c r="D397" s="35" t="str">
        <f>VLOOKUP(A397, '1_문헌특성'!C:AQ, 8, 0)</f>
        <v>1.후천성 뇌손상 편측마비_소아청소년</v>
      </c>
      <c r="E397" s="34">
        <f>VLOOKUP(A397, '1_문헌특성'!C:AQ, 9, 0)</f>
        <v>0</v>
      </c>
      <c r="F397" s="35" t="str">
        <f>VLOOKUP(A397, '1_문헌특성'!C:AQ, 27, 0)</f>
        <v>로봇+물리치료</v>
      </c>
      <c r="G397" s="35">
        <f>VLOOKUP(A397, '1_문헌특성'!C:AQ, 28, 0)</f>
        <v>2</v>
      </c>
      <c r="H397" s="35">
        <f>VLOOKUP(A397, '1_문헌특성'!C:AQ, 29, 0)</f>
        <v>1</v>
      </c>
      <c r="I397" s="35" t="str">
        <f>VLOOKUP(A397, '1_문헌특성'!C:AQ, 30, 0)</f>
        <v>Lokomat</v>
      </c>
      <c r="J397" s="35" t="str">
        <f>VLOOKUP(A397, '1_문헌특성'!C:AQ, 33, 0)</f>
        <v>물리치료</v>
      </c>
      <c r="K397" s="17" t="s">
        <v>589</v>
      </c>
      <c r="L397" s="17" t="s">
        <v>597</v>
      </c>
      <c r="M397" s="17" t="s">
        <v>603</v>
      </c>
      <c r="N397" s="17" t="s">
        <v>599</v>
      </c>
      <c r="P397" s="16" t="str">
        <f>VLOOKUP(A397,'1_문헌특성'!C:AQ,40,0)</f>
        <v>중재직후 4주</v>
      </c>
      <c r="Q397" s="17" t="s">
        <v>267</v>
      </c>
      <c r="R397" s="17">
        <v>29</v>
      </c>
      <c r="S397" s="73">
        <v>10</v>
      </c>
      <c r="T397" s="17">
        <v>9.86</v>
      </c>
      <c r="U397" s="77">
        <v>12</v>
      </c>
      <c r="V397" s="17">
        <v>5.54</v>
      </c>
      <c r="W397" s="17">
        <v>9.15</v>
      </c>
    </row>
    <row r="398" spans="1:23" x14ac:dyDescent="0.3">
      <c r="A398" s="61">
        <v>6760</v>
      </c>
      <c r="B398" s="34" t="str">
        <f>VLOOKUP(A398,'1_문헌특성'!C:AQ,2,0)</f>
        <v>Beretta (2018)</v>
      </c>
      <c r="C398" s="34" t="str">
        <f>VLOOKUP(A398,'1_문헌특성'!C:AQ,3,0)</f>
        <v>NRCT</v>
      </c>
      <c r="D398" s="35" t="str">
        <f>VLOOKUP(A398, '1_문헌특성'!C:AQ, 8, 0)</f>
        <v>1.후천성 뇌손상 편측마비_소아청소년</v>
      </c>
      <c r="E398" s="34">
        <f>VLOOKUP(A398, '1_문헌특성'!C:AQ, 9, 0)</f>
        <v>0</v>
      </c>
      <c r="F398" s="35" t="str">
        <f>VLOOKUP(A398, '1_문헌특성'!C:AQ, 27, 0)</f>
        <v>로봇+물리치료</v>
      </c>
      <c r="G398" s="35">
        <f>VLOOKUP(A398, '1_문헌특성'!C:AQ, 28, 0)</f>
        <v>2</v>
      </c>
      <c r="H398" s="35">
        <f>VLOOKUP(A398, '1_문헌특성'!C:AQ, 29, 0)</f>
        <v>1</v>
      </c>
      <c r="I398" s="35" t="str">
        <f>VLOOKUP(A398, '1_문헌특성'!C:AQ, 30, 0)</f>
        <v>Lokomat</v>
      </c>
      <c r="J398" s="35" t="str">
        <f>VLOOKUP(A398, '1_문헌특성'!C:AQ, 33, 0)</f>
        <v>물리치료</v>
      </c>
      <c r="K398" s="17" t="s">
        <v>593</v>
      </c>
      <c r="L398" s="17" t="s">
        <v>597</v>
      </c>
      <c r="M398" s="17" t="s">
        <v>603</v>
      </c>
      <c r="N398" s="17" t="s">
        <v>599</v>
      </c>
      <c r="P398" s="16" t="str">
        <f>VLOOKUP(A398,'1_문헌특성'!C:AQ,40,0)</f>
        <v>중재직후 4주</v>
      </c>
      <c r="Q398" s="17">
        <v>0</v>
      </c>
      <c r="R398" s="17">
        <v>29</v>
      </c>
      <c r="S398" s="73">
        <v>15.01</v>
      </c>
      <c r="T398" s="73">
        <v>10.01</v>
      </c>
      <c r="U398" s="77">
        <v>12</v>
      </c>
      <c r="V398" s="73">
        <v>7.89</v>
      </c>
      <c r="W398" s="73">
        <v>10</v>
      </c>
    </row>
    <row r="399" spans="1:23" x14ac:dyDescent="0.3">
      <c r="A399" s="61">
        <v>6760</v>
      </c>
      <c r="B399" s="34" t="str">
        <f>VLOOKUP(A399,'1_문헌특성'!C:AQ,2,0)</f>
        <v>Beretta (2018)</v>
      </c>
      <c r="C399" s="34" t="str">
        <f>VLOOKUP(A399,'1_문헌특성'!C:AQ,3,0)</f>
        <v>NRCT</v>
      </c>
      <c r="D399" s="35" t="str">
        <f>VLOOKUP(A399, '1_문헌특성'!C:AQ, 8, 0)</f>
        <v>1.후천성 뇌손상 편측마비_소아청소년</v>
      </c>
      <c r="E399" s="34">
        <f>VLOOKUP(A399, '1_문헌특성'!C:AQ, 9, 0)</f>
        <v>0</v>
      </c>
      <c r="F399" s="35" t="str">
        <f>VLOOKUP(A399, '1_문헌특성'!C:AQ, 27, 0)</f>
        <v>로봇+물리치료</v>
      </c>
      <c r="G399" s="35">
        <f>VLOOKUP(A399, '1_문헌특성'!C:AQ, 28, 0)</f>
        <v>2</v>
      </c>
      <c r="H399" s="35">
        <f>VLOOKUP(A399, '1_문헌특성'!C:AQ, 29, 0)</f>
        <v>1</v>
      </c>
      <c r="I399" s="35" t="str">
        <f>VLOOKUP(A399, '1_문헌특성'!C:AQ, 30, 0)</f>
        <v>Lokomat</v>
      </c>
      <c r="J399" s="35" t="str">
        <f>VLOOKUP(A399, '1_문헌특성'!C:AQ, 33, 0)</f>
        <v>물리치료</v>
      </c>
      <c r="K399" s="17" t="s">
        <v>593</v>
      </c>
      <c r="L399" s="17" t="s">
        <v>597</v>
      </c>
      <c r="M399" s="17" t="s">
        <v>603</v>
      </c>
      <c r="N399" s="17" t="s">
        <v>599</v>
      </c>
      <c r="P399" s="16" t="str">
        <f>VLOOKUP(A399,'1_문헌특성'!C:AQ,40,0)</f>
        <v>중재직후 4주</v>
      </c>
      <c r="Q399" s="17" t="s">
        <v>267</v>
      </c>
      <c r="R399" s="17">
        <v>29</v>
      </c>
      <c r="S399" s="73">
        <v>13.62</v>
      </c>
      <c r="T399" s="17">
        <v>6.59</v>
      </c>
      <c r="U399" s="77">
        <v>12</v>
      </c>
      <c r="V399" s="17">
        <v>7.98</v>
      </c>
      <c r="W399" s="17">
        <v>9.09</v>
      </c>
    </row>
    <row r="400" spans="1:23" x14ac:dyDescent="0.3">
      <c r="A400" s="61">
        <v>6760</v>
      </c>
      <c r="B400" s="34" t="str">
        <f>VLOOKUP(A400,'1_문헌특성'!C:AQ,2,0)</f>
        <v>Beretta (2018)</v>
      </c>
      <c r="C400" s="34" t="str">
        <f>VLOOKUP(A400,'1_문헌특성'!C:AQ,3,0)</f>
        <v>NRCT</v>
      </c>
      <c r="D400" s="35" t="str">
        <f>VLOOKUP(A400, '1_문헌특성'!C:AQ, 8, 0)</f>
        <v>1.후천성 뇌손상 편측마비_소아청소년</v>
      </c>
      <c r="E400" s="34">
        <f>VLOOKUP(A400, '1_문헌특성'!C:AQ, 9, 0)</f>
        <v>0</v>
      </c>
      <c r="F400" s="35" t="str">
        <f>VLOOKUP(A400, '1_문헌특성'!C:AQ, 27, 0)</f>
        <v>로봇+물리치료</v>
      </c>
      <c r="G400" s="35">
        <f>VLOOKUP(A400, '1_문헌특성'!C:AQ, 28, 0)</f>
        <v>2</v>
      </c>
      <c r="H400" s="35">
        <f>VLOOKUP(A400, '1_문헌특성'!C:AQ, 29, 0)</f>
        <v>1</v>
      </c>
      <c r="I400" s="35" t="str">
        <f>VLOOKUP(A400, '1_문헌특성'!C:AQ, 30, 0)</f>
        <v>Lokomat</v>
      </c>
      <c r="J400" s="35" t="str">
        <f>VLOOKUP(A400, '1_문헌특성'!C:AQ, 33, 0)</f>
        <v>물리치료</v>
      </c>
      <c r="K400" s="17" t="s">
        <v>589</v>
      </c>
      <c r="L400" s="17" t="s">
        <v>597</v>
      </c>
      <c r="M400" s="17" t="s">
        <v>604</v>
      </c>
      <c r="N400" s="17" t="s">
        <v>599</v>
      </c>
      <c r="P400" s="16" t="str">
        <f>VLOOKUP(A400,'1_문헌특성'!C:AQ,40,0)</f>
        <v>중재직후 4주</v>
      </c>
      <c r="Q400" s="17">
        <v>0</v>
      </c>
      <c r="R400" s="17">
        <v>29</v>
      </c>
      <c r="S400" s="73">
        <v>47.19</v>
      </c>
      <c r="T400" s="73">
        <v>17.920000000000002</v>
      </c>
      <c r="U400" s="77">
        <v>12</v>
      </c>
      <c r="V400" s="73">
        <v>52.22</v>
      </c>
      <c r="W400" s="73">
        <v>11.33</v>
      </c>
    </row>
    <row r="401" spans="1:23" x14ac:dyDescent="0.3">
      <c r="A401" s="61">
        <v>6760</v>
      </c>
      <c r="B401" s="34" t="str">
        <f>VLOOKUP(A401,'1_문헌특성'!C:AQ,2,0)</f>
        <v>Beretta (2018)</v>
      </c>
      <c r="C401" s="34" t="str">
        <f>VLOOKUP(A401,'1_문헌특성'!C:AQ,3,0)</f>
        <v>NRCT</v>
      </c>
      <c r="D401" s="35" t="str">
        <f>VLOOKUP(A401, '1_문헌특성'!C:AQ, 8, 0)</f>
        <v>1.후천성 뇌손상 편측마비_소아청소년</v>
      </c>
      <c r="E401" s="34">
        <f>VLOOKUP(A401, '1_문헌특성'!C:AQ, 9, 0)</f>
        <v>0</v>
      </c>
      <c r="F401" s="35" t="str">
        <f>VLOOKUP(A401, '1_문헌특성'!C:AQ, 27, 0)</f>
        <v>로봇+물리치료</v>
      </c>
      <c r="G401" s="35">
        <f>VLOOKUP(A401, '1_문헌특성'!C:AQ, 28, 0)</f>
        <v>2</v>
      </c>
      <c r="H401" s="35">
        <f>VLOOKUP(A401, '1_문헌특성'!C:AQ, 29, 0)</f>
        <v>1</v>
      </c>
      <c r="I401" s="35" t="str">
        <f>VLOOKUP(A401, '1_문헌특성'!C:AQ, 30, 0)</f>
        <v>Lokomat</v>
      </c>
      <c r="J401" s="35" t="str">
        <f>VLOOKUP(A401, '1_문헌특성'!C:AQ, 33, 0)</f>
        <v>물리치료</v>
      </c>
      <c r="K401" s="17" t="s">
        <v>589</v>
      </c>
      <c r="L401" s="17" t="s">
        <v>597</v>
      </c>
      <c r="M401" s="17" t="s">
        <v>604</v>
      </c>
      <c r="N401" s="17" t="s">
        <v>599</v>
      </c>
      <c r="P401" s="16" t="str">
        <f>VLOOKUP(A401,'1_문헌특성'!C:AQ,40,0)</f>
        <v>중재직후 4주</v>
      </c>
      <c r="Q401" s="17" t="s">
        <v>267</v>
      </c>
      <c r="R401" s="17">
        <v>29</v>
      </c>
      <c r="S401" s="73">
        <v>50.87</v>
      </c>
      <c r="T401" s="17">
        <v>20.29</v>
      </c>
      <c r="U401" s="77">
        <v>12</v>
      </c>
      <c r="V401" s="17">
        <v>47.98</v>
      </c>
      <c r="W401" s="17">
        <v>14.49</v>
      </c>
    </row>
    <row r="402" spans="1:23" x14ac:dyDescent="0.3">
      <c r="A402" s="61">
        <v>6760</v>
      </c>
      <c r="B402" s="34" t="str">
        <f>VLOOKUP(A402,'1_문헌특성'!C:AQ,2,0)</f>
        <v>Beretta (2018)</v>
      </c>
      <c r="C402" s="34" t="str">
        <f>VLOOKUP(A402,'1_문헌특성'!C:AQ,3,0)</f>
        <v>NRCT</v>
      </c>
      <c r="D402" s="35" t="str">
        <f>VLOOKUP(A402, '1_문헌특성'!C:AQ, 8, 0)</f>
        <v>1.후천성 뇌손상 편측마비_소아청소년</v>
      </c>
      <c r="E402" s="34">
        <f>VLOOKUP(A402, '1_문헌특성'!C:AQ, 9, 0)</f>
        <v>0</v>
      </c>
      <c r="F402" s="35" t="str">
        <f>VLOOKUP(A402, '1_문헌특성'!C:AQ, 27, 0)</f>
        <v>로봇+물리치료</v>
      </c>
      <c r="G402" s="35">
        <f>VLOOKUP(A402, '1_문헌특성'!C:AQ, 28, 0)</f>
        <v>2</v>
      </c>
      <c r="H402" s="35">
        <f>VLOOKUP(A402, '1_문헌특성'!C:AQ, 29, 0)</f>
        <v>1</v>
      </c>
      <c r="I402" s="35" t="str">
        <f>VLOOKUP(A402, '1_문헌특성'!C:AQ, 30, 0)</f>
        <v>Lokomat</v>
      </c>
      <c r="J402" s="35" t="str">
        <f>VLOOKUP(A402, '1_문헌특성'!C:AQ, 33, 0)</f>
        <v>물리치료</v>
      </c>
      <c r="K402" s="17" t="s">
        <v>593</v>
      </c>
      <c r="L402" s="17" t="s">
        <v>597</v>
      </c>
      <c r="M402" s="17" t="s">
        <v>604</v>
      </c>
      <c r="N402" s="17" t="s">
        <v>599</v>
      </c>
      <c r="P402" s="16" t="str">
        <f>VLOOKUP(A402,'1_문헌특성'!C:AQ,40,0)</f>
        <v>중재직후 4주</v>
      </c>
      <c r="Q402" s="17">
        <v>0</v>
      </c>
      <c r="R402" s="17">
        <v>29</v>
      </c>
      <c r="S402" s="73">
        <v>54.94</v>
      </c>
      <c r="T402" s="73">
        <v>9.6300000000000008</v>
      </c>
      <c r="U402" s="77">
        <v>12</v>
      </c>
      <c r="V402" s="73">
        <v>58.78</v>
      </c>
      <c r="W402" s="73">
        <v>9.9700000000000006</v>
      </c>
    </row>
    <row r="403" spans="1:23" x14ac:dyDescent="0.3">
      <c r="A403" s="61">
        <v>6760</v>
      </c>
      <c r="B403" s="34" t="str">
        <f>VLOOKUP(A403,'1_문헌특성'!C:AQ,2,0)</f>
        <v>Beretta (2018)</v>
      </c>
      <c r="C403" s="34" t="str">
        <f>VLOOKUP(A403,'1_문헌특성'!C:AQ,3,0)</f>
        <v>NRCT</v>
      </c>
      <c r="D403" s="35" t="str">
        <f>VLOOKUP(A403, '1_문헌특성'!C:AQ, 8, 0)</f>
        <v>1.후천성 뇌손상 편측마비_소아청소년</v>
      </c>
      <c r="E403" s="34">
        <f>VLOOKUP(A403, '1_문헌특성'!C:AQ, 9, 0)</f>
        <v>0</v>
      </c>
      <c r="F403" s="35" t="str">
        <f>VLOOKUP(A403, '1_문헌특성'!C:AQ, 27, 0)</f>
        <v>로봇+물리치료</v>
      </c>
      <c r="G403" s="35">
        <f>VLOOKUP(A403, '1_문헌특성'!C:AQ, 28, 0)</f>
        <v>2</v>
      </c>
      <c r="H403" s="35">
        <f>VLOOKUP(A403, '1_문헌특성'!C:AQ, 29, 0)</f>
        <v>1</v>
      </c>
      <c r="I403" s="35" t="str">
        <f>VLOOKUP(A403, '1_문헌특성'!C:AQ, 30, 0)</f>
        <v>Lokomat</v>
      </c>
      <c r="J403" s="35" t="str">
        <f>VLOOKUP(A403, '1_문헌특성'!C:AQ, 33, 0)</f>
        <v>물리치료</v>
      </c>
      <c r="K403" s="17" t="s">
        <v>593</v>
      </c>
      <c r="L403" s="17" t="s">
        <v>597</v>
      </c>
      <c r="M403" s="17" t="s">
        <v>604</v>
      </c>
      <c r="N403" s="17" t="s">
        <v>599</v>
      </c>
      <c r="P403" s="16" t="str">
        <f>VLOOKUP(A403,'1_문헌특성'!C:AQ,40,0)</f>
        <v>중재직후 4주</v>
      </c>
      <c r="Q403" s="17" t="s">
        <v>267</v>
      </c>
      <c r="R403" s="17">
        <v>29</v>
      </c>
      <c r="S403" s="73">
        <v>56.7</v>
      </c>
      <c r="T403" s="17">
        <v>9.51</v>
      </c>
      <c r="U403" s="77">
        <v>12</v>
      </c>
      <c r="V403" s="17">
        <v>56.12</v>
      </c>
      <c r="W403" s="17">
        <v>8.9499999999999993</v>
      </c>
    </row>
    <row r="404" spans="1:23" x14ac:dyDescent="0.3">
      <c r="A404" s="61">
        <v>6760</v>
      </c>
      <c r="B404" s="34" t="str">
        <f>VLOOKUP(A404,'1_문헌특성'!C:AQ,2,0)</f>
        <v>Beretta (2018)</v>
      </c>
      <c r="C404" s="34" t="str">
        <f>VLOOKUP(A404,'1_문헌특성'!C:AQ,3,0)</f>
        <v>NRCT</v>
      </c>
      <c r="D404" s="35" t="str">
        <f>VLOOKUP(A404, '1_문헌특성'!C:AQ, 8, 0)</f>
        <v>1.후천성 뇌손상 편측마비_소아청소년</v>
      </c>
      <c r="E404" s="34">
        <f>VLOOKUP(A404, '1_문헌특성'!C:AQ, 9, 0)</f>
        <v>0</v>
      </c>
      <c r="F404" s="35" t="str">
        <f>VLOOKUP(A404, '1_문헌특성'!C:AQ, 27, 0)</f>
        <v>로봇+물리치료</v>
      </c>
      <c r="G404" s="35">
        <f>VLOOKUP(A404, '1_문헌특성'!C:AQ, 28, 0)</f>
        <v>2</v>
      </c>
      <c r="H404" s="35">
        <f>VLOOKUP(A404, '1_문헌특성'!C:AQ, 29, 0)</f>
        <v>1</v>
      </c>
      <c r="I404" s="35" t="str">
        <f>VLOOKUP(A404, '1_문헌특성'!C:AQ, 30, 0)</f>
        <v>Lokomat</v>
      </c>
      <c r="J404" s="35" t="str">
        <f>VLOOKUP(A404, '1_문헌특성'!C:AQ, 33, 0)</f>
        <v>물리치료</v>
      </c>
      <c r="K404" s="17" t="s">
        <v>589</v>
      </c>
      <c r="L404" s="17" t="s">
        <v>597</v>
      </c>
      <c r="M404" s="17" t="s">
        <v>605</v>
      </c>
      <c r="N404" s="17" t="s">
        <v>599</v>
      </c>
      <c r="P404" s="16" t="str">
        <f>VLOOKUP(A404,'1_문헌특성'!C:AQ,40,0)</f>
        <v>중재직후 4주</v>
      </c>
      <c r="Q404" s="17">
        <v>0</v>
      </c>
      <c r="R404" s="17">
        <v>29</v>
      </c>
      <c r="S404" s="73">
        <v>12.32</v>
      </c>
      <c r="T404" s="73">
        <v>7.72</v>
      </c>
      <c r="U404" s="77">
        <v>12</v>
      </c>
      <c r="V404" s="73">
        <v>11.73</v>
      </c>
      <c r="W404" s="73">
        <v>6.61</v>
      </c>
    </row>
    <row r="405" spans="1:23" x14ac:dyDescent="0.3">
      <c r="A405" s="61">
        <v>6760</v>
      </c>
      <c r="B405" s="34" t="str">
        <f>VLOOKUP(A405,'1_문헌특성'!C:AQ,2,0)</f>
        <v>Beretta (2018)</v>
      </c>
      <c r="C405" s="34" t="str">
        <f>VLOOKUP(A405,'1_문헌특성'!C:AQ,3,0)</f>
        <v>NRCT</v>
      </c>
      <c r="D405" s="35" t="str">
        <f>VLOOKUP(A405, '1_문헌특성'!C:AQ, 8, 0)</f>
        <v>1.후천성 뇌손상 편측마비_소아청소년</v>
      </c>
      <c r="E405" s="34">
        <f>VLOOKUP(A405, '1_문헌특성'!C:AQ, 9, 0)</f>
        <v>0</v>
      </c>
      <c r="F405" s="35" t="str">
        <f>VLOOKUP(A405, '1_문헌특성'!C:AQ, 27, 0)</f>
        <v>로봇+물리치료</v>
      </c>
      <c r="G405" s="35">
        <f>VLOOKUP(A405, '1_문헌특성'!C:AQ, 28, 0)</f>
        <v>2</v>
      </c>
      <c r="H405" s="35">
        <f>VLOOKUP(A405, '1_문헌특성'!C:AQ, 29, 0)</f>
        <v>1</v>
      </c>
      <c r="I405" s="35" t="str">
        <f>VLOOKUP(A405, '1_문헌특성'!C:AQ, 30, 0)</f>
        <v>Lokomat</v>
      </c>
      <c r="J405" s="35" t="str">
        <f>VLOOKUP(A405, '1_문헌특성'!C:AQ, 33, 0)</f>
        <v>물리치료</v>
      </c>
      <c r="K405" s="17" t="s">
        <v>589</v>
      </c>
      <c r="L405" s="17" t="s">
        <v>597</v>
      </c>
      <c r="M405" s="17" t="s">
        <v>605</v>
      </c>
      <c r="N405" s="17" t="s">
        <v>599</v>
      </c>
      <c r="P405" s="16" t="str">
        <f>VLOOKUP(A405,'1_문헌특성'!C:AQ,40,0)</f>
        <v>중재직후 4주</v>
      </c>
      <c r="Q405" s="17" t="s">
        <v>267</v>
      </c>
      <c r="R405" s="17">
        <v>29</v>
      </c>
      <c r="S405" s="73">
        <v>12.06</v>
      </c>
      <c r="T405" s="17">
        <v>9.2899999999999991</v>
      </c>
      <c r="U405" s="77">
        <v>12</v>
      </c>
      <c r="V405" s="17">
        <v>10.84</v>
      </c>
      <c r="W405" s="17">
        <v>5.54</v>
      </c>
    </row>
    <row r="406" spans="1:23" x14ac:dyDescent="0.3">
      <c r="A406" s="61">
        <v>6760</v>
      </c>
      <c r="B406" s="34" t="str">
        <f>VLOOKUP(A406,'1_문헌특성'!C:AQ,2,0)</f>
        <v>Beretta (2018)</v>
      </c>
      <c r="C406" s="34" t="str">
        <f>VLOOKUP(A406,'1_문헌특성'!C:AQ,3,0)</f>
        <v>NRCT</v>
      </c>
      <c r="D406" s="35" t="str">
        <f>VLOOKUP(A406, '1_문헌특성'!C:AQ, 8, 0)</f>
        <v>1.후천성 뇌손상 편측마비_소아청소년</v>
      </c>
      <c r="E406" s="34">
        <f>VLOOKUP(A406, '1_문헌특성'!C:AQ, 9, 0)</f>
        <v>0</v>
      </c>
      <c r="F406" s="35" t="str">
        <f>VLOOKUP(A406, '1_문헌특성'!C:AQ, 27, 0)</f>
        <v>로봇+물리치료</v>
      </c>
      <c r="G406" s="35">
        <f>VLOOKUP(A406, '1_문헌특성'!C:AQ, 28, 0)</f>
        <v>2</v>
      </c>
      <c r="H406" s="35">
        <f>VLOOKUP(A406, '1_문헌특성'!C:AQ, 29, 0)</f>
        <v>1</v>
      </c>
      <c r="I406" s="35" t="str">
        <f>VLOOKUP(A406, '1_문헌특성'!C:AQ, 30, 0)</f>
        <v>Lokomat</v>
      </c>
      <c r="J406" s="35" t="str">
        <f>VLOOKUP(A406, '1_문헌특성'!C:AQ, 33, 0)</f>
        <v>물리치료</v>
      </c>
      <c r="K406" s="17" t="s">
        <v>593</v>
      </c>
      <c r="L406" s="17" t="s">
        <v>597</v>
      </c>
      <c r="M406" s="17" t="s">
        <v>605</v>
      </c>
      <c r="N406" s="17" t="s">
        <v>599</v>
      </c>
      <c r="P406" s="16" t="str">
        <f>VLOOKUP(A406,'1_문헌특성'!C:AQ,40,0)</f>
        <v>중재직후 4주</v>
      </c>
      <c r="Q406" s="17">
        <v>0</v>
      </c>
      <c r="R406" s="17">
        <v>29</v>
      </c>
      <c r="S406" s="73">
        <v>15.66</v>
      </c>
      <c r="T406" s="73">
        <v>6.22</v>
      </c>
      <c r="U406" s="77">
        <v>12</v>
      </c>
      <c r="V406" s="73">
        <v>14.09</v>
      </c>
      <c r="W406" s="73">
        <v>5.69</v>
      </c>
    </row>
    <row r="407" spans="1:23" x14ac:dyDescent="0.3">
      <c r="A407" s="61">
        <v>6760</v>
      </c>
      <c r="B407" s="34" t="str">
        <f>VLOOKUP(A407,'1_문헌특성'!C:AQ,2,0)</f>
        <v>Beretta (2018)</v>
      </c>
      <c r="C407" s="34" t="str">
        <f>VLOOKUP(A407,'1_문헌특성'!C:AQ,3,0)</f>
        <v>NRCT</v>
      </c>
      <c r="D407" s="35" t="str">
        <f>VLOOKUP(A407, '1_문헌특성'!C:AQ, 8, 0)</f>
        <v>1.후천성 뇌손상 편측마비_소아청소년</v>
      </c>
      <c r="E407" s="34">
        <f>VLOOKUP(A407, '1_문헌특성'!C:AQ, 9, 0)</f>
        <v>0</v>
      </c>
      <c r="F407" s="35" t="str">
        <f>VLOOKUP(A407, '1_문헌특성'!C:AQ, 27, 0)</f>
        <v>로봇+물리치료</v>
      </c>
      <c r="G407" s="35">
        <f>VLOOKUP(A407, '1_문헌특성'!C:AQ, 28, 0)</f>
        <v>2</v>
      </c>
      <c r="H407" s="35">
        <f>VLOOKUP(A407, '1_문헌특성'!C:AQ, 29, 0)</f>
        <v>1</v>
      </c>
      <c r="I407" s="35" t="str">
        <f>VLOOKUP(A407, '1_문헌특성'!C:AQ, 30, 0)</f>
        <v>Lokomat</v>
      </c>
      <c r="J407" s="35" t="str">
        <f>VLOOKUP(A407, '1_문헌특성'!C:AQ, 33, 0)</f>
        <v>물리치료</v>
      </c>
      <c r="K407" s="17" t="s">
        <v>593</v>
      </c>
      <c r="L407" s="17" t="s">
        <v>597</v>
      </c>
      <c r="M407" s="17" t="s">
        <v>605</v>
      </c>
      <c r="N407" s="17" t="s">
        <v>599</v>
      </c>
      <c r="P407" s="16" t="str">
        <f>VLOOKUP(A407,'1_문헌특성'!C:AQ,40,0)</f>
        <v>중재직후 4주</v>
      </c>
      <c r="Q407" s="17" t="s">
        <v>267</v>
      </c>
      <c r="R407" s="17">
        <v>29</v>
      </c>
      <c r="S407" s="73">
        <v>15.12</v>
      </c>
      <c r="T407" s="17">
        <v>7.51</v>
      </c>
      <c r="U407" s="77">
        <v>12</v>
      </c>
      <c r="V407" s="17">
        <v>14.49</v>
      </c>
      <c r="W407" s="17">
        <v>8.15</v>
      </c>
    </row>
    <row r="408" spans="1:23" x14ac:dyDescent="0.3">
      <c r="A408" s="61">
        <v>6760</v>
      </c>
      <c r="B408" s="34" t="str">
        <f>VLOOKUP(A408,'1_문헌특성'!C:AQ,2,0)</f>
        <v>Beretta (2018)</v>
      </c>
      <c r="C408" s="34" t="str">
        <f>VLOOKUP(A408,'1_문헌특성'!C:AQ,3,0)</f>
        <v>NRCT</v>
      </c>
      <c r="D408" s="35" t="str">
        <f>VLOOKUP(A408, '1_문헌특성'!C:AQ, 8, 0)</f>
        <v>1.후천성 뇌손상 편측마비_소아청소년</v>
      </c>
      <c r="E408" s="34">
        <f>VLOOKUP(A408, '1_문헌특성'!C:AQ, 9, 0)</f>
        <v>0</v>
      </c>
      <c r="F408" s="35" t="str">
        <f>VLOOKUP(A408, '1_문헌특성'!C:AQ, 27, 0)</f>
        <v>로봇+물리치료</v>
      </c>
      <c r="G408" s="35">
        <f>VLOOKUP(A408, '1_문헌특성'!C:AQ, 28, 0)</f>
        <v>2</v>
      </c>
      <c r="H408" s="35">
        <f>VLOOKUP(A408, '1_문헌특성'!C:AQ, 29, 0)</f>
        <v>1</v>
      </c>
      <c r="I408" s="35" t="str">
        <f>VLOOKUP(A408, '1_문헌특성'!C:AQ, 30, 0)</f>
        <v>Lokomat</v>
      </c>
      <c r="J408" s="35" t="str">
        <f>VLOOKUP(A408, '1_문헌특성'!C:AQ, 33, 0)</f>
        <v>물리치료</v>
      </c>
      <c r="K408" s="17" t="s">
        <v>589</v>
      </c>
      <c r="L408" s="17" t="s">
        <v>597</v>
      </c>
      <c r="M408" s="17" t="s">
        <v>606</v>
      </c>
      <c r="N408" s="17" t="s">
        <v>599</v>
      </c>
      <c r="P408" s="16" t="str">
        <f>VLOOKUP(A408,'1_문헌특성'!C:AQ,40,0)</f>
        <v>중재직후 4주</v>
      </c>
      <c r="Q408" s="17">
        <v>0</v>
      </c>
      <c r="R408" s="17">
        <v>29</v>
      </c>
      <c r="S408" s="73">
        <v>3.61</v>
      </c>
      <c r="T408" s="73">
        <v>9.14</v>
      </c>
      <c r="U408" s="77">
        <v>12</v>
      </c>
      <c r="V408" s="73">
        <v>1.92</v>
      </c>
      <c r="W408" s="73">
        <v>7.89</v>
      </c>
    </row>
    <row r="409" spans="1:23" x14ac:dyDescent="0.3">
      <c r="A409" s="61">
        <v>6760</v>
      </c>
      <c r="B409" s="34" t="str">
        <f>VLOOKUP(A409,'1_문헌특성'!C:AQ,2,0)</f>
        <v>Beretta (2018)</v>
      </c>
      <c r="C409" s="34" t="str">
        <f>VLOOKUP(A409,'1_문헌특성'!C:AQ,3,0)</f>
        <v>NRCT</v>
      </c>
      <c r="D409" s="35" t="str">
        <f>VLOOKUP(A409, '1_문헌특성'!C:AQ, 8, 0)</f>
        <v>1.후천성 뇌손상 편측마비_소아청소년</v>
      </c>
      <c r="E409" s="34">
        <f>VLOOKUP(A409, '1_문헌특성'!C:AQ, 9, 0)</f>
        <v>0</v>
      </c>
      <c r="F409" s="35" t="str">
        <f>VLOOKUP(A409, '1_문헌특성'!C:AQ, 27, 0)</f>
        <v>로봇+물리치료</v>
      </c>
      <c r="G409" s="35">
        <f>VLOOKUP(A409, '1_문헌특성'!C:AQ, 28, 0)</f>
        <v>2</v>
      </c>
      <c r="H409" s="35">
        <f>VLOOKUP(A409, '1_문헌특성'!C:AQ, 29, 0)</f>
        <v>1</v>
      </c>
      <c r="I409" s="35" t="str">
        <f>VLOOKUP(A409, '1_문헌특성'!C:AQ, 30, 0)</f>
        <v>Lokomat</v>
      </c>
      <c r="J409" s="35" t="str">
        <f>VLOOKUP(A409, '1_문헌특성'!C:AQ, 33, 0)</f>
        <v>물리치료</v>
      </c>
      <c r="K409" s="17" t="s">
        <v>589</v>
      </c>
      <c r="L409" s="17" t="s">
        <v>597</v>
      </c>
      <c r="M409" s="17" t="s">
        <v>606</v>
      </c>
      <c r="N409" s="17" t="s">
        <v>599</v>
      </c>
      <c r="P409" s="16" t="str">
        <f>VLOOKUP(A409,'1_문헌특성'!C:AQ,40,0)</f>
        <v>중재직후 4주</v>
      </c>
      <c r="Q409" s="17" t="s">
        <v>267</v>
      </c>
      <c r="R409" s="17">
        <v>29</v>
      </c>
      <c r="S409" s="73">
        <v>2.42</v>
      </c>
      <c r="T409" s="17">
        <v>10.029999999999999</v>
      </c>
      <c r="U409" s="77">
        <v>12</v>
      </c>
      <c r="V409" s="17">
        <v>2.5099999999999998</v>
      </c>
      <c r="W409" s="17">
        <v>6.76</v>
      </c>
    </row>
    <row r="410" spans="1:23" x14ac:dyDescent="0.3">
      <c r="A410" s="61">
        <v>6760</v>
      </c>
      <c r="B410" s="34" t="str">
        <f>VLOOKUP(A410,'1_문헌특성'!C:AQ,2,0)</f>
        <v>Beretta (2018)</v>
      </c>
      <c r="C410" s="34" t="str">
        <f>VLOOKUP(A410,'1_문헌특성'!C:AQ,3,0)</f>
        <v>NRCT</v>
      </c>
      <c r="D410" s="35" t="str">
        <f>VLOOKUP(A410, '1_문헌특성'!C:AQ, 8, 0)</f>
        <v>1.후천성 뇌손상 편측마비_소아청소년</v>
      </c>
      <c r="E410" s="34">
        <f>VLOOKUP(A410, '1_문헌특성'!C:AQ, 9, 0)</f>
        <v>0</v>
      </c>
      <c r="F410" s="35" t="str">
        <f>VLOOKUP(A410, '1_문헌특성'!C:AQ, 27, 0)</f>
        <v>로봇+물리치료</v>
      </c>
      <c r="G410" s="35">
        <f>VLOOKUP(A410, '1_문헌특성'!C:AQ, 28, 0)</f>
        <v>2</v>
      </c>
      <c r="H410" s="35">
        <f>VLOOKUP(A410, '1_문헌특성'!C:AQ, 29, 0)</f>
        <v>1</v>
      </c>
      <c r="I410" s="35" t="str">
        <f>VLOOKUP(A410, '1_문헌특성'!C:AQ, 30, 0)</f>
        <v>Lokomat</v>
      </c>
      <c r="J410" s="35" t="str">
        <f>VLOOKUP(A410, '1_문헌특성'!C:AQ, 33, 0)</f>
        <v>물리치료</v>
      </c>
      <c r="K410" s="17" t="s">
        <v>593</v>
      </c>
      <c r="L410" s="17" t="s">
        <v>597</v>
      </c>
      <c r="M410" s="17" t="s">
        <v>606</v>
      </c>
      <c r="N410" s="17" t="s">
        <v>599</v>
      </c>
      <c r="P410" s="16" t="str">
        <f>VLOOKUP(A410,'1_문헌특성'!C:AQ,40,0)</f>
        <v>중재직후 4주</v>
      </c>
      <c r="Q410" s="17">
        <v>0</v>
      </c>
      <c r="R410" s="17">
        <v>29</v>
      </c>
      <c r="S410" s="73">
        <v>8.27</v>
      </c>
      <c r="T410" s="73">
        <v>5.49</v>
      </c>
      <c r="U410" s="77">
        <v>12</v>
      </c>
      <c r="V410" s="73">
        <v>4.05</v>
      </c>
      <c r="W410" s="73">
        <v>4.9800000000000004</v>
      </c>
    </row>
    <row r="411" spans="1:23" x14ac:dyDescent="0.3">
      <c r="A411" s="61">
        <v>6760</v>
      </c>
      <c r="B411" s="34" t="str">
        <f>VLOOKUP(A411,'1_문헌특성'!C:AQ,2,0)</f>
        <v>Beretta (2018)</v>
      </c>
      <c r="C411" s="34" t="str">
        <f>VLOOKUP(A411,'1_문헌특성'!C:AQ,3,0)</f>
        <v>NRCT</v>
      </c>
      <c r="D411" s="35" t="str">
        <f>VLOOKUP(A411, '1_문헌특성'!C:AQ, 8, 0)</f>
        <v>1.후천성 뇌손상 편측마비_소아청소년</v>
      </c>
      <c r="E411" s="34">
        <f>VLOOKUP(A411, '1_문헌특성'!C:AQ, 9, 0)</f>
        <v>0</v>
      </c>
      <c r="F411" s="35" t="str">
        <f>VLOOKUP(A411, '1_문헌특성'!C:AQ, 27, 0)</f>
        <v>로봇+물리치료</v>
      </c>
      <c r="G411" s="35">
        <f>VLOOKUP(A411, '1_문헌특성'!C:AQ, 28, 0)</f>
        <v>2</v>
      </c>
      <c r="H411" s="35">
        <f>VLOOKUP(A411, '1_문헌특성'!C:AQ, 29, 0)</f>
        <v>1</v>
      </c>
      <c r="I411" s="35" t="str">
        <f>VLOOKUP(A411, '1_문헌특성'!C:AQ, 30, 0)</f>
        <v>Lokomat</v>
      </c>
      <c r="J411" s="35" t="str">
        <f>VLOOKUP(A411, '1_문헌특성'!C:AQ, 33, 0)</f>
        <v>물리치료</v>
      </c>
      <c r="K411" s="17" t="s">
        <v>593</v>
      </c>
      <c r="L411" s="17" t="s">
        <v>597</v>
      </c>
      <c r="M411" s="17" t="s">
        <v>606</v>
      </c>
      <c r="N411" s="17" t="s">
        <v>599</v>
      </c>
      <c r="P411" s="16" t="str">
        <f>VLOOKUP(A411,'1_문헌특성'!C:AQ,40,0)</f>
        <v>중재직후 4주</v>
      </c>
      <c r="Q411" s="17" t="s">
        <v>267</v>
      </c>
      <c r="R411" s="17">
        <v>29</v>
      </c>
      <c r="S411" s="73">
        <v>7.78</v>
      </c>
      <c r="T411" s="17">
        <v>6.28</v>
      </c>
      <c r="U411" s="77">
        <v>12</v>
      </c>
      <c r="V411" s="17">
        <v>5.51</v>
      </c>
      <c r="W411" s="17">
        <v>6.18</v>
      </c>
    </row>
    <row r="412" spans="1:23" x14ac:dyDescent="0.3">
      <c r="A412" s="61">
        <v>6760</v>
      </c>
      <c r="B412" s="34" t="str">
        <f>VLOOKUP(A412,'1_문헌특성'!C:AQ,2,0)</f>
        <v>Beretta (2018)</v>
      </c>
      <c r="C412" s="34" t="str">
        <f>VLOOKUP(A412,'1_문헌특성'!C:AQ,3,0)</f>
        <v>NRCT</v>
      </c>
      <c r="D412" s="35" t="str">
        <f>VLOOKUP(A412, '1_문헌특성'!C:AQ, 8, 0)</f>
        <v>1.후천성 뇌손상 편측마비_소아청소년</v>
      </c>
      <c r="E412" s="34">
        <f>VLOOKUP(A412, '1_문헌특성'!C:AQ, 9, 0)</f>
        <v>0</v>
      </c>
      <c r="F412" s="35" t="str">
        <f>VLOOKUP(A412, '1_문헌특성'!C:AQ, 27, 0)</f>
        <v>로봇+물리치료</v>
      </c>
      <c r="G412" s="35">
        <f>VLOOKUP(A412, '1_문헌특성'!C:AQ, 28, 0)</f>
        <v>2</v>
      </c>
      <c r="H412" s="35">
        <f>VLOOKUP(A412, '1_문헌특성'!C:AQ, 29, 0)</f>
        <v>1</v>
      </c>
      <c r="I412" s="35" t="str">
        <f>VLOOKUP(A412, '1_문헌특성'!C:AQ, 30, 0)</f>
        <v>Lokomat</v>
      </c>
      <c r="J412" s="35" t="str">
        <f>VLOOKUP(A412, '1_문헌특성'!C:AQ, 33, 0)</f>
        <v>물리치료</v>
      </c>
      <c r="K412" s="17" t="s">
        <v>589</v>
      </c>
      <c r="L412" s="17" t="s">
        <v>597</v>
      </c>
      <c r="M412" s="17" t="s">
        <v>607</v>
      </c>
      <c r="P412" s="16" t="str">
        <f>VLOOKUP(A412,'1_문헌특성'!C:AQ,40,0)</f>
        <v>중재직후 4주</v>
      </c>
      <c r="Q412" s="17">
        <v>0</v>
      </c>
      <c r="R412" s="17">
        <v>29</v>
      </c>
      <c r="S412" s="73">
        <v>149.15</v>
      </c>
      <c r="T412" s="73">
        <v>84.09</v>
      </c>
      <c r="U412" s="77">
        <v>12</v>
      </c>
      <c r="V412" s="73">
        <v>91.81</v>
      </c>
      <c r="W412" s="73">
        <v>52.21</v>
      </c>
    </row>
    <row r="413" spans="1:23" x14ac:dyDescent="0.3">
      <c r="A413" s="61">
        <v>6760</v>
      </c>
      <c r="B413" s="34" t="str">
        <f>VLOOKUP(A413,'1_문헌특성'!C:AQ,2,0)</f>
        <v>Beretta (2018)</v>
      </c>
      <c r="C413" s="34" t="str">
        <f>VLOOKUP(A413,'1_문헌특성'!C:AQ,3,0)</f>
        <v>NRCT</v>
      </c>
      <c r="D413" s="35" t="str">
        <f>VLOOKUP(A413, '1_문헌특성'!C:AQ, 8, 0)</f>
        <v>1.후천성 뇌손상 편측마비_소아청소년</v>
      </c>
      <c r="E413" s="34">
        <f>VLOOKUP(A413, '1_문헌특성'!C:AQ, 9, 0)</f>
        <v>0</v>
      </c>
      <c r="F413" s="35" t="str">
        <f>VLOOKUP(A413, '1_문헌특성'!C:AQ, 27, 0)</f>
        <v>로봇+물리치료</v>
      </c>
      <c r="G413" s="35">
        <f>VLOOKUP(A413, '1_문헌특성'!C:AQ, 28, 0)</f>
        <v>2</v>
      </c>
      <c r="H413" s="35">
        <f>VLOOKUP(A413, '1_문헌특성'!C:AQ, 29, 0)</f>
        <v>1</v>
      </c>
      <c r="I413" s="35" t="str">
        <f>VLOOKUP(A413, '1_문헌특성'!C:AQ, 30, 0)</f>
        <v>Lokomat</v>
      </c>
      <c r="J413" s="35" t="str">
        <f>VLOOKUP(A413, '1_문헌특성'!C:AQ, 33, 0)</f>
        <v>물리치료</v>
      </c>
      <c r="K413" s="17" t="s">
        <v>589</v>
      </c>
      <c r="L413" s="17" t="s">
        <v>597</v>
      </c>
      <c r="M413" s="17" t="s">
        <v>607</v>
      </c>
      <c r="P413" s="16" t="str">
        <f>VLOOKUP(A413,'1_문헌특성'!C:AQ,40,0)</f>
        <v>중재직후 4주</v>
      </c>
      <c r="Q413" s="17" t="s">
        <v>267</v>
      </c>
      <c r="R413" s="17">
        <v>29</v>
      </c>
      <c r="S413" s="73">
        <v>140.28</v>
      </c>
      <c r="T413" s="17">
        <v>79.28</v>
      </c>
      <c r="U413" s="77">
        <v>12</v>
      </c>
      <c r="V413" s="17">
        <v>131.69</v>
      </c>
      <c r="W413" s="17">
        <v>106.54</v>
      </c>
    </row>
    <row r="414" spans="1:23" x14ac:dyDescent="0.3">
      <c r="A414" s="61">
        <v>6760</v>
      </c>
      <c r="B414" s="34" t="str">
        <f>VLOOKUP(A414,'1_문헌특성'!C:AQ,2,0)</f>
        <v>Beretta (2018)</v>
      </c>
      <c r="C414" s="34" t="str">
        <f>VLOOKUP(A414,'1_문헌특성'!C:AQ,3,0)</f>
        <v>NRCT</v>
      </c>
      <c r="D414" s="35" t="str">
        <f>VLOOKUP(A414, '1_문헌특성'!C:AQ, 8, 0)</f>
        <v>1.후천성 뇌손상 편측마비_소아청소년</v>
      </c>
      <c r="E414" s="34">
        <f>VLOOKUP(A414, '1_문헌특성'!C:AQ, 9, 0)</f>
        <v>0</v>
      </c>
      <c r="F414" s="35" t="str">
        <f>VLOOKUP(A414, '1_문헌특성'!C:AQ, 27, 0)</f>
        <v>로봇+물리치료</v>
      </c>
      <c r="G414" s="35">
        <f>VLOOKUP(A414, '1_문헌특성'!C:AQ, 28, 0)</f>
        <v>2</v>
      </c>
      <c r="H414" s="35">
        <f>VLOOKUP(A414, '1_문헌특성'!C:AQ, 29, 0)</f>
        <v>1</v>
      </c>
      <c r="I414" s="35" t="str">
        <f>VLOOKUP(A414, '1_문헌특성'!C:AQ, 30, 0)</f>
        <v>Lokomat</v>
      </c>
      <c r="J414" s="35" t="str">
        <f>VLOOKUP(A414, '1_문헌특성'!C:AQ, 33, 0)</f>
        <v>물리치료</v>
      </c>
      <c r="K414" s="17" t="s">
        <v>593</v>
      </c>
      <c r="L414" s="17" t="s">
        <v>597</v>
      </c>
      <c r="M414" s="17" t="s">
        <v>607</v>
      </c>
      <c r="P414" s="16" t="str">
        <f>VLOOKUP(A414,'1_문헌특성'!C:AQ,40,0)</f>
        <v>중재직후 4주</v>
      </c>
      <c r="Q414" s="17">
        <v>0</v>
      </c>
      <c r="R414" s="17">
        <v>29</v>
      </c>
      <c r="S414" s="73">
        <v>120.05</v>
      </c>
      <c r="T414" s="73">
        <v>86.64</v>
      </c>
      <c r="U414" s="77">
        <v>12</v>
      </c>
      <c r="V414" s="73">
        <v>82.97</v>
      </c>
      <c r="W414" s="73">
        <v>35.17</v>
      </c>
    </row>
    <row r="415" spans="1:23" x14ac:dyDescent="0.3">
      <c r="A415" s="61">
        <v>6760</v>
      </c>
      <c r="B415" s="34" t="str">
        <f>VLOOKUP(A415,'1_문헌특성'!C:AQ,2,0)</f>
        <v>Beretta (2018)</v>
      </c>
      <c r="C415" s="34" t="str">
        <f>VLOOKUP(A415,'1_문헌특성'!C:AQ,3,0)</f>
        <v>NRCT</v>
      </c>
      <c r="D415" s="35" t="str">
        <f>VLOOKUP(A415, '1_문헌특성'!C:AQ, 8, 0)</f>
        <v>1.후천성 뇌손상 편측마비_소아청소년</v>
      </c>
      <c r="E415" s="34">
        <f>VLOOKUP(A415, '1_문헌특성'!C:AQ, 9, 0)</f>
        <v>0</v>
      </c>
      <c r="F415" s="35" t="str">
        <f>VLOOKUP(A415, '1_문헌특성'!C:AQ, 27, 0)</f>
        <v>로봇+물리치료</v>
      </c>
      <c r="G415" s="35">
        <f>VLOOKUP(A415, '1_문헌특성'!C:AQ, 28, 0)</f>
        <v>2</v>
      </c>
      <c r="H415" s="35">
        <f>VLOOKUP(A415, '1_문헌특성'!C:AQ, 29, 0)</f>
        <v>1</v>
      </c>
      <c r="I415" s="35" t="str">
        <f>VLOOKUP(A415, '1_문헌특성'!C:AQ, 30, 0)</f>
        <v>Lokomat</v>
      </c>
      <c r="J415" s="35" t="str">
        <f>VLOOKUP(A415, '1_문헌특성'!C:AQ, 33, 0)</f>
        <v>물리치료</v>
      </c>
      <c r="K415" s="17" t="s">
        <v>593</v>
      </c>
      <c r="L415" s="17" t="s">
        <v>597</v>
      </c>
      <c r="M415" s="17" t="s">
        <v>607</v>
      </c>
      <c r="P415" s="16" t="str">
        <f>VLOOKUP(A415,'1_문헌특성'!C:AQ,40,0)</f>
        <v>중재직후 4주</v>
      </c>
      <c r="Q415" s="17" t="s">
        <v>267</v>
      </c>
      <c r="R415" s="17">
        <v>29</v>
      </c>
      <c r="S415" s="73">
        <v>104.33</v>
      </c>
      <c r="T415" s="17">
        <v>66.400000000000006</v>
      </c>
      <c r="U415" s="77">
        <v>12</v>
      </c>
      <c r="V415" s="17">
        <v>102.44</v>
      </c>
      <c r="W415" s="17">
        <v>80.34</v>
      </c>
    </row>
    <row r="416" spans="1:23" x14ac:dyDescent="0.3">
      <c r="A416" s="61">
        <v>6760</v>
      </c>
      <c r="B416" s="34" t="str">
        <f>VLOOKUP(A416,'1_문헌특성'!C:AQ,2,0)</f>
        <v>Beretta (2018)</v>
      </c>
      <c r="C416" s="34" t="str">
        <f>VLOOKUP(A416,'1_문헌특성'!C:AQ,3,0)</f>
        <v>NRCT</v>
      </c>
      <c r="D416" s="35" t="str">
        <f>VLOOKUP(A416, '1_문헌특성'!C:AQ, 8, 0)</f>
        <v>1.후천성 뇌손상 편측마비_소아청소년</v>
      </c>
      <c r="E416" s="34">
        <f>VLOOKUP(A416, '1_문헌특성'!C:AQ, 9, 0)</f>
        <v>0</v>
      </c>
      <c r="F416" s="35" t="str">
        <f>VLOOKUP(A416, '1_문헌특성'!C:AQ, 27, 0)</f>
        <v>로봇+물리치료</v>
      </c>
      <c r="G416" s="35">
        <f>VLOOKUP(A416, '1_문헌특성'!C:AQ, 28, 0)</f>
        <v>2</v>
      </c>
      <c r="H416" s="35">
        <f>VLOOKUP(A416, '1_문헌특성'!C:AQ, 29, 0)</f>
        <v>1</v>
      </c>
      <c r="I416" s="35" t="str">
        <f>VLOOKUP(A416, '1_문헌특성'!C:AQ, 30, 0)</f>
        <v>Lokomat</v>
      </c>
      <c r="J416" s="35" t="str">
        <f>VLOOKUP(A416, '1_문헌특성'!C:AQ, 33, 0)</f>
        <v>물리치료</v>
      </c>
      <c r="K416" s="17" t="s">
        <v>589</v>
      </c>
      <c r="L416" s="17" t="s">
        <v>597</v>
      </c>
      <c r="M416" s="17" t="s">
        <v>608</v>
      </c>
      <c r="N416" s="17" t="s">
        <v>79</v>
      </c>
      <c r="P416" s="16" t="str">
        <f>VLOOKUP(A416,'1_문헌특성'!C:AQ,40,0)</f>
        <v>중재직후 4주</v>
      </c>
      <c r="Q416" s="17">
        <v>0</v>
      </c>
      <c r="R416" s="17">
        <v>29</v>
      </c>
      <c r="S416" s="73">
        <v>0.2</v>
      </c>
      <c r="T416" s="73">
        <v>0.23</v>
      </c>
      <c r="U416" s="77">
        <v>12</v>
      </c>
      <c r="V416" s="73">
        <v>0.13</v>
      </c>
      <c r="W416" s="73">
        <v>0.06</v>
      </c>
    </row>
    <row r="417" spans="1:30" x14ac:dyDescent="0.3">
      <c r="A417" s="61">
        <v>6760</v>
      </c>
      <c r="B417" s="34" t="str">
        <f>VLOOKUP(A417,'1_문헌특성'!C:AQ,2,0)</f>
        <v>Beretta (2018)</v>
      </c>
      <c r="C417" s="34" t="str">
        <f>VLOOKUP(A417,'1_문헌특성'!C:AQ,3,0)</f>
        <v>NRCT</v>
      </c>
      <c r="D417" s="35" t="str">
        <f>VLOOKUP(A417, '1_문헌특성'!C:AQ, 8, 0)</f>
        <v>1.후천성 뇌손상 편측마비_소아청소년</v>
      </c>
      <c r="E417" s="34">
        <f>VLOOKUP(A417, '1_문헌특성'!C:AQ, 9, 0)</f>
        <v>0</v>
      </c>
      <c r="F417" s="35" t="str">
        <f>VLOOKUP(A417, '1_문헌특성'!C:AQ, 27, 0)</f>
        <v>로봇+물리치료</v>
      </c>
      <c r="G417" s="35">
        <f>VLOOKUP(A417, '1_문헌특성'!C:AQ, 28, 0)</f>
        <v>2</v>
      </c>
      <c r="H417" s="35">
        <f>VLOOKUP(A417, '1_문헌특성'!C:AQ, 29, 0)</f>
        <v>1</v>
      </c>
      <c r="I417" s="35" t="str">
        <f>VLOOKUP(A417, '1_문헌특성'!C:AQ, 30, 0)</f>
        <v>Lokomat</v>
      </c>
      <c r="J417" s="35" t="str">
        <f>VLOOKUP(A417, '1_문헌특성'!C:AQ, 33, 0)</f>
        <v>물리치료</v>
      </c>
      <c r="K417" s="17" t="s">
        <v>589</v>
      </c>
      <c r="L417" s="17" t="s">
        <v>597</v>
      </c>
      <c r="M417" s="17" t="s">
        <v>608</v>
      </c>
      <c r="N417" s="17" t="s">
        <v>79</v>
      </c>
      <c r="P417" s="16" t="str">
        <f>VLOOKUP(A417,'1_문헌특성'!C:AQ,40,0)</f>
        <v>중재직후 4주</v>
      </c>
      <c r="Q417" s="17" t="s">
        <v>267</v>
      </c>
      <c r="R417" s="17">
        <v>29</v>
      </c>
      <c r="S417" s="73">
        <v>0.2</v>
      </c>
      <c r="T417" s="17">
        <v>0.22</v>
      </c>
      <c r="U417" s="77">
        <v>12</v>
      </c>
      <c r="V417" s="17">
        <v>0.12</v>
      </c>
      <c r="W417" s="17">
        <v>0.06</v>
      </c>
    </row>
    <row r="418" spans="1:30" x14ac:dyDescent="0.3">
      <c r="A418" s="61">
        <v>6760</v>
      </c>
      <c r="B418" s="34" t="str">
        <f>VLOOKUP(A418,'1_문헌특성'!C:AQ,2,0)</f>
        <v>Beretta (2018)</v>
      </c>
      <c r="C418" s="34" t="str">
        <f>VLOOKUP(A418,'1_문헌특성'!C:AQ,3,0)</f>
        <v>NRCT</v>
      </c>
      <c r="D418" s="35" t="str">
        <f>VLOOKUP(A418, '1_문헌특성'!C:AQ, 8, 0)</f>
        <v>1.후천성 뇌손상 편측마비_소아청소년</v>
      </c>
      <c r="E418" s="34">
        <f>VLOOKUP(A418, '1_문헌특성'!C:AQ, 9, 0)</f>
        <v>0</v>
      </c>
      <c r="F418" s="35" t="str">
        <f>VLOOKUP(A418, '1_문헌특성'!C:AQ, 27, 0)</f>
        <v>로봇+물리치료</v>
      </c>
      <c r="G418" s="35">
        <f>VLOOKUP(A418, '1_문헌특성'!C:AQ, 28, 0)</f>
        <v>2</v>
      </c>
      <c r="H418" s="35">
        <f>VLOOKUP(A418, '1_문헌특성'!C:AQ, 29, 0)</f>
        <v>1</v>
      </c>
      <c r="I418" s="35" t="str">
        <f>VLOOKUP(A418, '1_문헌특성'!C:AQ, 30, 0)</f>
        <v>Lokomat</v>
      </c>
      <c r="J418" s="35" t="str">
        <f>VLOOKUP(A418, '1_문헌특성'!C:AQ, 33, 0)</f>
        <v>물리치료</v>
      </c>
      <c r="K418" s="17" t="s">
        <v>593</v>
      </c>
      <c r="L418" s="17" t="s">
        <v>597</v>
      </c>
      <c r="M418" s="17" t="s">
        <v>608</v>
      </c>
      <c r="N418" s="17" t="s">
        <v>79</v>
      </c>
      <c r="P418" s="16" t="str">
        <f>VLOOKUP(A418,'1_문헌특성'!C:AQ,40,0)</f>
        <v>중재직후 4주</v>
      </c>
      <c r="Q418" s="17">
        <v>0</v>
      </c>
      <c r="R418" s="17">
        <v>29</v>
      </c>
      <c r="S418" s="73">
        <v>0.24</v>
      </c>
      <c r="T418" s="73">
        <v>0.19</v>
      </c>
      <c r="U418" s="77">
        <v>12</v>
      </c>
      <c r="V418" s="73">
        <v>0.15</v>
      </c>
      <c r="W418" s="73">
        <v>0.04</v>
      </c>
    </row>
    <row r="419" spans="1:30" x14ac:dyDescent="0.3">
      <c r="A419" s="61">
        <v>6760</v>
      </c>
      <c r="B419" s="34" t="str">
        <f>VLOOKUP(A419,'1_문헌특성'!C:AQ,2,0)</f>
        <v>Beretta (2018)</v>
      </c>
      <c r="C419" s="34" t="str">
        <f>VLOOKUP(A419,'1_문헌특성'!C:AQ,3,0)</f>
        <v>NRCT</v>
      </c>
      <c r="D419" s="35" t="str">
        <f>VLOOKUP(A419, '1_문헌특성'!C:AQ, 8, 0)</f>
        <v>1.후천성 뇌손상 편측마비_소아청소년</v>
      </c>
      <c r="E419" s="34">
        <f>VLOOKUP(A419, '1_문헌특성'!C:AQ, 9, 0)</f>
        <v>0</v>
      </c>
      <c r="F419" s="35" t="str">
        <f>VLOOKUP(A419, '1_문헌특성'!C:AQ, 27, 0)</f>
        <v>로봇+물리치료</v>
      </c>
      <c r="G419" s="35">
        <f>VLOOKUP(A419, '1_문헌특성'!C:AQ, 28, 0)</f>
        <v>2</v>
      </c>
      <c r="H419" s="35">
        <f>VLOOKUP(A419, '1_문헌특성'!C:AQ, 29, 0)</f>
        <v>1</v>
      </c>
      <c r="I419" s="35" t="str">
        <f>VLOOKUP(A419, '1_문헌특성'!C:AQ, 30, 0)</f>
        <v>Lokomat</v>
      </c>
      <c r="J419" s="35" t="str">
        <f>VLOOKUP(A419, '1_문헌특성'!C:AQ, 33, 0)</f>
        <v>물리치료</v>
      </c>
      <c r="K419" s="17" t="s">
        <v>593</v>
      </c>
      <c r="L419" s="17" t="s">
        <v>597</v>
      </c>
      <c r="M419" s="17" t="s">
        <v>608</v>
      </c>
      <c r="N419" s="17" t="s">
        <v>79</v>
      </c>
      <c r="P419" s="16" t="str">
        <f>VLOOKUP(A419,'1_문헌특성'!C:AQ,40,0)</f>
        <v>중재직후 4주</v>
      </c>
      <c r="Q419" s="17" t="s">
        <v>267</v>
      </c>
      <c r="R419" s="17">
        <v>29</v>
      </c>
      <c r="S419" s="73">
        <v>0.2</v>
      </c>
      <c r="T419" s="17">
        <v>0.1</v>
      </c>
      <c r="U419" s="77">
        <v>12</v>
      </c>
      <c r="V419" s="17">
        <v>0.17</v>
      </c>
      <c r="W419" s="17">
        <v>0.05</v>
      </c>
    </row>
    <row r="420" spans="1:30" x14ac:dyDescent="0.3">
      <c r="A420" s="61">
        <v>6760</v>
      </c>
      <c r="B420" s="34" t="str">
        <f>VLOOKUP(A420,'1_문헌특성'!C:AQ,2,0)</f>
        <v>Beretta (2018)</v>
      </c>
      <c r="C420" s="34" t="str">
        <f>VLOOKUP(A420,'1_문헌특성'!C:AQ,3,0)</f>
        <v>NRCT</v>
      </c>
      <c r="D420" s="35" t="str">
        <f>VLOOKUP(A420, '1_문헌특성'!C:AQ, 8, 0)</f>
        <v>1.후천성 뇌손상 편측마비_소아청소년</v>
      </c>
      <c r="E420" s="34">
        <f>VLOOKUP(A420, '1_문헌특성'!C:AQ, 9, 0)</f>
        <v>0</v>
      </c>
      <c r="F420" s="35" t="str">
        <f>VLOOKUP(A420, '1_문헌특성'!C:AQ, 27, 0)</f>
        <v>로봇+물리치료</v>
      </c>
      <c r="G420" s="35">
        <f>VLOOKUP(A420, '1_문헌특성'!C:AQ, 28, 0)</f>
        <v>2</v>
      </c>
      <c r="H420" s="35">
        <f>VLOOKUP(A420, '1_문헌특성'!C:AQ, 29, 0)</f>
        <v>1</v>
      </c>
      <c r="I420" s="35" t="str">
        <f>VLOOKUP(A420, '1_문헌특성'!C:AQ, 30, 0)</f>
        <v>Lokomat</v>
      </c>
      <c r="J420" s="35" t="str">
        <f>VLOOKUP(A420, '1_문헌특성'!C:AQ, 33, 0)</f>
        <v>물리치료</v>
      </c>
      <c r="K420" s="17" t="s">
        <v>589</v>
      </c>
      <c r="L420" s="17" t="s">
        <v>597</v>
      </c>
      <c r="M420" s="17" t="s">
        <v>609</v>
      </c>
      <c r="N420" s="17" t="s">
        <v>79</v>
      </c>
      <c r="P420" s="16" t="str">
        <f>VLOOKUP(A420,'1_문헌특성'!C:AQ,40,0)</f>
        <v>중재직후 4주</v>
      </c>
      <c r="Q420" s="17">
        <v>0</v>
      </c>
      <c r="R420" s="17">
        <v>29</v>
      </c>
      <c r="S420" s="73">
        <v>0.3</v>
      </c>
      <c r="T420" s="73">
        <v>0.33</v>
      </c>
      <c r="U420" s="77">
        <v>12</v>
      </c>
      <c r="V420" s="73">
        <v>0.21</v>
      </c>
      <c r="W420" s="73">
        <v>0.05</v>
      </c>
    </row>
    <row r="421" spans="1:30" x14ac:dyDescent="0.3">
      <c r="A421" s="61">
        <v>6760</v>
      </c>
      <c r="B421" s="34" t="str">
        <f>VLOOKUP(A421,'1_문헌특성'!C:AQ,2,0)</f>
        <v>Beretta (2018)</v>
      </c>
      <c r="C421" s="34" t="str">
        <f>VLOOKUP(A421,'1_문헌특성'!C:AQ,3,0)</f>
        <v>NRCT</v>
      </c>
      <c r="D421" s="35" t="str">
        <f>VLOOKUP(A421, '1_문헌특성'!C:AQ, 8, 0)</f>
        <v>1.후천성 뇌손상 편측마비_소아청소년</v>
      </c>
      <c r="E421" s="34">
        <f>VLOOKUP(A421, '1_문헌특성'!C:AQ, 9, 0)</f>
        <v>0</v>
      </c>
      <c r="F421" s="35" t="str">
        <f>VLOOKUP(A421, '1_문헌특성'!C:AQ, 27, 0)</f>
        <v>로봇+물리치료</v>
      </c>
      <c r="G421" s="35">
        <f>VLOOKUP(A421, '1_문헌특성'!C:AQ, 28, 0)</f>
        <v>2</v>
      </c>
      <c r="H421" s="35">
        <f>VLOOKUP(A421, '1_문헌특성'!C:AQ, 29, 0)</f>
        <v>1</v>
      </c>
      <c r="I421" s="35" t="str">
        <f>VLOOKUP(A421, '1_문헌특성'!C:AQ, 30, 0)</f>
        <v>Lokomat</v>
      </c>
      <c r="J421" s="35" t="str">
        <f>VLOOKUP(A421, '1_문헌특성'!C:AQ, 33, 0)</f>
        <v>물리치료</v>
      </c>
      <c r="K421" s="17" t="s">
        <v>589</v>
      </c>
      <c r="L421" s="17" t="s">
        <v>597</v>
      </c>
      <c r="M421" s="17" t="s">
        <v>609</v>
      </c>
      <c r="N421" s="17" t="s">
        <v>79</v>
      </c>
      <c r="P421" s="16" t="str">
        <f>VLOOKUP(A421,'1_문헌특성'!C:AQ,40,0)</f>
        <v>중재직후 4주</v>
      </c>
      <c r="Q421" s="17" t="s">
        <v>267</v>
      </c>
      <c r="R421" s="17">
        <v>29</v>
      </c>
      <c r="S421" s="73">
        <v>0.32</v>
      </c>
      <c r="T421" s="17">
        <v>0.32</v>
      </c>
      <c r="U421" s="77">
        <v>12</v>
      </c>
      <c r="V421" s="73">
        <v>0.19</v>
      </c>
      <c r="W421" s="17">
        <v>0.03</v>
      </c>
    </row>
    <row r="422" spans="1:30" x14ac:dyDescent="0.3">
      <c r="A422" s="61">
        <v>6760</v>
      </c>
      <c r="B422" s="34" t="str">
        <f>VLOOKUP(A422,'1_문헌특성'!C:AQ,2,0)</f>
        <v>Beretta (2018)</v>
      </c>
      <c r="C422" s="34" t="str">
        <f>VLOOKUP(A422,'1_문헌특성'!C:AQ,3,0)</f>
        <v>NRCT</v>
      </c>
      <c r="D422" s="35" t="str">
        <f>VLOOKUP(A422, '1_문헌특성'!C:AQ, 8, 0)</f>
        <v>1.후천성 뇌손상 편측마비_소아청소년</v>
      </c>
      <c r="E422" s="34">
        <f>VLOOKUP(A422, '1_문헌특성'!C:AQ, 9, 0)</f>
        <v>0</v>
      </c>
      <c r="F422" s="35" t="str">
        <f>VLOOKUP(A422, '1_문헌특성'!C:AQ, 27, 0)</f>
        <v>로봇+물리치료</v>
      </c>
      <c r="G422" s="35">
        <f>VLOOKUP(A422, '1_문헌특성'!C:AQ, 28, 0)</f>
        <v>2</v>
      </c>
      <c r="H422" s="35">
        <f>VLOOKUP(A422, '1_문헌특성'!C:AQ, 29, 0)</f>
        <v>1</v>
      </c>
      <c r="I422" s="35" t="str">
        <f>VLOOKUP(A422, '1_문헌특성'!C:AQ, 30, 0)</f>
        <v>Lokomat</v>
      </c>
      <c r="J422" s="35" t="str">
        <f>VLOOKUP(A422, '1_문헌특성'!C:AQ, 33, 0)</f>
        <v>물리치료</v>
      </c>
      <c r="K422" s="17" t="s">
        <v>593</v>
      </c>
      <c r="L422" s="17" t="s">
        <v>597</v>
      </c>
      <c r="M422" s="17" t="s">
        <v>609</v>
      </c>
      <c r="N422" s="17" t="s">
        <v>79</v>
      </c>
      <c r="P422" s="16" t="str">
        <f>VLOOKUP(A422,'1_문헌특성'!C:AQ,40,0)</f>
        <v>중재직후 4주</v>
      </c>
      <c r="Q422" s="17">
        <v>0</v>
      </c>
      <c r="R422" s="17">
        <v>29</v>
      </c>
      <c r="S422" s="73">
        <v>0.3</v>
      </c>
      <c r="T422" s="73">
        <v>0.21</v>
      </c>
      <c r="U422" s="77">
        <v>12</v>
      </c>
      <c r="V422" s="73">
        <v>0.2</v>
      </c>
      <c r="W422" s="73">
        <v>0.04</v>
      </c>
    </row>
    <row r="423" spans="1:30" x14ac:dyDescent="0.3">
      <c r="A423" s="61">
        <v>6760</v>
      </c>
      <c r="B423" s="34" t="str">
        <f>VLOOKUP(A423,'1_문헌특성'!C:AQ,2,0)</f>
        <v>Beretta (2018)</v>
      </c>
      <c r="C423" s="34" t="str">
        <f>VLOOKUP(A423,'1_문헌특성'!C:AQ,3,0)</f>
        <v>NRCT</v>
      </c>
      <c r="D423" s="35" t="str">
        <f>VLOOKUP(A423, '1_문헌특성'!C:AQ, 8, 0)</f>
        <v>1.후천성 뇌손상 편측마비_소아청소년</v>
      </c>
      <c r="E423" s="34">
        <f>VLOOKUP(A423, '1_문헌특성'!C:AQ, 9, 0)</f>
        <v>0</v>
      </c>
      <c r="F423" s="35" t="str">
        <f>VLOOKUP(A423, '1_문헌특성'!C:AQ, 27, 0)</f>
        <v>로봇+물리치료</v>
      </c>
      <c r="G423" s="35">
        <f>VLOOKUP(A423, '1_문헌특성'!C:AQ, 28, 0)</f>
        <v>2</v>
      </c>
      <c r="H423" s="35">
        <f>VLOOKUP(A423, '1_문헌특성'!C:AQ, 29, 0)</f>
        <v>1</v>
      </c>
      <c r="I423" s="35" t="str">
        <f>VLOOKUP(A423, '1_문헌특성'!C:AQ, 30, 0)</f>
        <v>Lokomat</v>
      </c>
      <c r="J423" s="35" t="str">
        <f>VLOOKUP(A423, '1_문헌특성'!C:AQ, 33, 0)</f>
        <v>물리치료</v>
      </c>
      <c r="K423" s="17" t="s">
        <v>593</v>
      </c>
      <c r="L423" s="17" t="s">
        <v>597</v>
      </c>
      <c r="M423" s="17" t="s">
        <v>609</v>
      </c>
      <c r="N423" s="17" t="s">
        <v>79</v>
      </c>
      <c r="P423" s="16" t="str">
        <f>VLOOKUP(A423,'1_문헌특성'!C:AQ,40,0)</f>
        <v>중재직후 4주</v>
      </c>
      <c r="Q423" s="17" t="s">
        <v>267</v>
      </c>
      <c r="R423" s="17">
        <v>29</v>
      </c>
      <c r="S423" s="73">
        <v>0.28999999999999998</v>
      </c>
      <c r="T423" s="73">
        <v>0.17</v>
      </c>
      <c r="U423" s="77">
        <v>12</v>
      </c>
      <c r="V423" s="73">
        <v>0.22</v>
      </c>
      <c r="W423" s="73">
        <v>0.05</v>
      </c>
    </row>
    <row r="424" spans="1:30" ht="27" customHeight="1" x14ac:dyDescent="0.3">
      <c r="A424" s="61">
        <v>3403</v>
      </c>
      <c r="B424" s="34" t="str">
        <f>VLOOKUP(A424,'1_문헌특성'!C:AQ,2,0)</f>
        <v>Peri (2017)</v>
      </c>
      <c r="C424" s="34" t="str">
        <f>VLOOKUP(A424,'1_문헌특성'!C:AQ,3,0)</f>
        <v>NRCT</v>
      </c>
      <c r="D424" s="35" t="str">
        <f>VLOOKUP(A424, '1_문헌특성'!C:AQ, 8, 0)</f>
        <v>1.뇌성마비</v>
      </c>
      <c r="E424" s="34">
        <f>VLOOKUP(A424, '1_문헌특성'!C:AQ, 9, 0)</f>
        <v>0</v>
      </c>
      <c r="F424" s="35" t="str">
        <f>VLOOKUP(A424, '1_문헌특성'!C:AQ, 27, 0)</f>
        <v>로봇(RAGT)</v>
      </c>
      <c r="G424" s="35">
        <f>VLOOKUP(A424, '1_문헌특성'!C:AQ, 28, 0)</f>
        <v>1</v>
      </c>
      <c r="H424" s="35">
        <f>VLOOKUP(A424, '1_문헌특성'!C:AQ, 29, 0)</f>
        <v>1</v>
      </c>
      <c r="I424" s="35" t="str">
        <f>VLOOKUP(A424, '1_문헌특성'!C:AQ, 30, 0)</f>
        <v>Lokomat pro paediatric V6 device</v>
      </c>
      <c r="J424" s="35" t="str">
        <f>VLOOKUP(A424, '1_문헌특성'!C:AQ, 33, 0)</f>
        <v>일반재활치료(Intensive task-oriented physiotherapy (TOP)</v>
      </c>
      <c r="M424" s="17" t="s">
        <v>448</v>
      </c>
      <c r="P424" s="16" t="str">
        <f>VLOOKUP(A424,'1_문헌특성'!C:AQ,40,0)</f>
        <v>추적관찰 3개월</v>
      </c>
      <c r="Q424" s="17" t="s">
        <v>643</v>
      </c>
      <c r="R424" s="17">
        <v>12</v>
      </c>
      <c r="S424" s="17">
        <v>90.5</v>
      </c>
      <c r="T424" s="17">
        <v>11.5</v>
      </c>
      <c r="U424" s="17">
        <v>10</v>
      </c>
      <c r="V424" s="17">
        <v>90.2</v>
      </c>
      <c r="W424" s="17" t="s">
        <v>646</v>
      </c>
      <c r="AC424" s="12" t="s">
        <v>644</v>
      </c>
      <c r="AD424" s="17" t="s">
        <v>645</v>
      </c>
    </row>
    <row r="425" spans="1:30" x14ac:dyDescent="0.3">
      <c r="A425" s="61">
        <v>3403</v>
      </c>
      <c r="B425" s="34" t="str">
        <f>VLOOKUP(A425,'1_문헌특성'!C:AQ,2,0)</f>
        <v>Peri (2017)</v>
      </c>
      <c r="C425" s="34" t="str">
        <f>VLOOKUP(A425,'1_문헌특성'!C:AQ,3,0)</f>
        <v>NRCT</v>
      </c>
      <c r="D425" s="35" t="str">
        <f>VLOOKUP(A425, '1_문헌특성'!C:AQ, 8, 0)</f>
        <v>1.뇌성마비</v>
      </c>
      <c r="E425" s="34">
        <f>VLOOKUP(A425, '1_문헌특성'!C:AQ, 9, 0)</f>
        <v>0</v>
      </c>
      <c r="F425" s="35" t="str">
        <f>VLOOKUP(A425, '1_문헌특성'!C:AQ, 27, 0)</f>
        <v>로봇(RAGT)</v>
      </c>
      <c r="G425" s="35">
        <f>VLOOKUP(A425, '1_문헌특성'!C:AQ, 28, 0)</f>
        <v>1</v>
      </c>
      <c r="H425" s="35">
        <f>VLOOKUP(A425, '1_문헌특성'!C:AQ, 29, 0)</f>
        <v>1</v>
      </c>
      <c r="I425" s="35" t="str">
        <f>VLOOKUP(A425, '1_문헌특성'!C:AQ, 30, 0)</f>
        <v>Lokomat pro paediatric V6 device</v>
      </c>
      <c r="J425" s="35" t="str">
        <f>VLOOKUP(A425, '1_문헌특성'!C:AQ, 33, 0)</f>
        <v>일반재활치료(Intensive task-oriented physiotherapy (TOP)</v>
      </c>
      <c r="M425" s="17" t="s">
        <v>449</v>
      </c>
      <c r="P425" s="16" t="str">
        <f>VLOOKUP(A425,'1_문헌특성'!C:AQ,40,0)</f>
        <v>추적관찰 3개월</v>
      </c>
      <c r="Q425" s="17" t="s">
        <v>643</v>
      </c>
      <c r="R425" s="17">
        <v>12</v>
      </c>
      <c r="S425" s="17">
        <v>85</v>
      </c>
      <c r="T425" s="17">
        <v>13.8</v>
      </c>
      <c r="U425" s="17">
        <v>10</v>
      </c>
      <c r="V425" s="17">
        <v>90</v>
      </c>
      <c r="W425" s="17">
        <v>12.3</v>
      </c>
      <c r="AC425" s="12" t="s">
        <v>644</v>
      </c>
      <c r="AD425" s="17" t="s">
        <v>645</v>
      </c>
    </row>
    <row r="426" spans="1:30" x14ac:dyDescent="0.3">
      <c r="A426" s="61">
        <v>3403</v>
      </c>
      <c r="B426" s="34" t="str">
        <f>VLOOKUP(A426,'1_문헌특성'!C:AQ,2,0)</f>
        <v>Peri (2017)</v>
      </c>
      <c r="C426" s="34" t="str">
        <f>VLOOKUP(A426,'1_문헌특성'!C:AQ,3,0)</f>
        <v>NRCT</v>
      </c>
      <c r="D426" s="35" t="str">
        <f>VLOOKUP(A426, '1_문헌특성'!C:AQ, 8, 0)</f>
        <v>1.뇌성마비</v>
      </c>
      <c r="E426" s="34">
        <f>VLOOKUP(A426, '1_문헌특성'!C:AQ, 9, 0)</f>
        <v>0</v>
      </c>
      <c r="F426" s="35" t="str">
        <f>VLOOKUP(A426, '1_문헌특성'!C:AQ, 27, 0)</f>
        <v>로봇(RAGT)</v>
      </c>
      <c r="G426" s="35">
        <f>VLOOKUP(A426, '1_문헌특성'!C:AQ, 28, 0)</f>
        <v>1</v>
      </c>
      <c r="H426" s="35">
        <f>VLOOKUP(A426, '1_문헌특성'!C:AQ, 29, 0)</f>
        <v>1</v>
      </c>
      <c r="I426" s="35" t="str">
        <f>VLOOKUP(A426, '1_문헌특성'!C:AQ, 30, 0)</f>
        <v>Lokomat pro paediatric V6 device</v>
      </c>
      <c r="J426" s="35" t="str">
        <f>VLOOKUP(A426, '1_문헌특성'!C:AQ, 33, 0)</f>
        <v>일반재활치료(Intensive task-oriented physiotherapy (TOP)</v>
      </c>
      <c r="M426" s="17" t="s">
        <v>450</v>
      </c>
      <c r="P426" s="16" t="str">
        <f>VLOOKUP(A426,'1_문헌특성'!C:AQ,40,0)</f>
        <v>추적관찰 3개월</v>
      </c>
      <c r="Q426" s="17" t="s">
        <v>643</v>
      </c>
      <c r="R426" s="17">
        <v>12</v>
      </c>
      <c r="S426" s="17">
        <v>68.5</v>
      </c>
      <c r="T426" s="17">
        <v>34.5</v>
      </c>
      <c r="U426" s="17">
        <v>10</v>
      </c>
      <c r="V426" s="17">
        <v>73.900000000000006</v>
      </c>
      <c r="W426" s="17">
        <v>34.5</v>
      </c>
      <c r="AC426" s="12" t="s">
        <v>644</v>
      </c>
      <c r="AD426" s="17" t="s">
        <v>645</v>
      </c>
    </row>
    <row r="427" spans="1:30" x14ac:dyDescent="0.3">
      <c r="A427" s="61">
        <v>3403</v>
      </c>
      <c r="B427" s="34" t="str">
        <f>VLOOKUP(A427,'1_문헌특성'!C:AQ,2,0)</f>
        <v>Peri (2017)</v>
      </c>
      <c r="C427" s="34" t="str">
        <f>VLOOKUP(A427,'1_문헌특성'!C:AQ,3,0)</f>
        <v>NRCT</v>
      </c>
      <c r="D427" s="35" t="str">
        <f>VLOOKUP(A427, '1_문헌특성'!C:AQ, 8, 0)</f>
        <v>1.뇌성마비</v>
      </c>
      <c r="E427" s="34">
        <f>VLOOKUP(A427, '1_문헌특성'!C:AQ, 9, 0)</f>
        <v>0</v>
      </c>
      <c r="F427" s="35" t="str">
        <f>VLOOKUP(A427, '1_문헌특성'!C:AQ, 27, 0)</f>
        <v>로봇(RAGT)</v>
      </c>
      <c r="G427" s="35">
        <f>VLOOKUP(A427, '1_문헌특성'!C:AQ, 28, 0)</f>
        <v>1</v>
      </c>
      <c r="H427" s="35">
        <f>VLOOKUP(A427, '1_문헌특성'!C:AQ, 29, 0)</f>
        <v>1</v>
      </c>
      <c r="I427" s="35" t="str">
        <f>VLOOKUP(A427, '1_문헌특성'!C:AQ, 30, 0)</f>
        <v>Lokomat pro paediatric V6 device</v>
      </c>
      <c r="J427" s="35" t="str">
        <f>VLOOKUP(A427, '1_문헌특성'!C:AQ, 33, 0)</f>
        <v>일반재활치료(Intensive task-oriented physiotherapy (TOP)</v>
      </c>
      <c r="M427" s="17" t="s">
        <v>451</v>
      </c>
      <c r="P427" s="16" t="str">
        <f>VLOOKUP(A427,'1_문헌특성'!C:AQ,40,0)</f>
        <v>추적관찰 3개월</v>
      </c>
      <c r="Q427" s="17" t="s">
        <v>643</v>
      </c>
      <c r="R427" s="17">
        <v>12</v>
      </c>
      <c r="S427" s="17">
        <v>68.900000000000006</v>
      </c>
      <c r="T427" s="17">
        <v>8.6</v>
      </c>
      <c r="U427" s="17">
        <v>10</v>
      </c>
      <c r="V427" s="17">
        <v>68.2</v>
      </c>
      <c r="W427" s="17">
        <v>11.9</v>
      </c>
      <c r="AC427" s="12" t="s">
        <v>644</v>
      </c>
      <c r="AD427" s="17" t="s">
        <v>645</v>
      </c>
    </row>
    <row r="428" spans="1:30" x14ac:dyDescent="0.3">
      <c r="A428" s="61">
        <v>3403</v>
      </c>
      <c r="B428" s="34" t="str">
        <f>VLOOKUP(A428,'1_문헌특성'!C:AQ,2,0)</f>
        <v>Peri (2017)</v>
      </c>
      <c r="C428" s="34" t="str">
        <f>VLOOKUP(A428,'1_문헌특성'!C:AQ,3,0)</f>
        <v>NRCT</v>
      </c>
      <c r="D428" s="35" t="str">
        <f>VLOOKUP(A428, '1_문헌특성'!C:AQ, 8, 0)</f>
        <v>1.뇌성마비</v>
      </c>
      <c r="E428" s="34">
        <f>VLOOKUP(A428, '1_문헌특성'!C:AQ, 9, 0)</f>
        <v>0</v>
      </c>
      <c r="F428" s="35" t="str">
        <f>VLOOKUP(A428, '1_문헌특성'!C:AQ, 27, 0)</f>
        <v>로봇(RAGT)</v>
      </c>
      <c r="G428" s="35">
        <f>VLOOKUP(A428, '1_문헌특성'!C:AQ, 28, 0)</f>
        <v>1</v>
      </c>
      <c r="H428" s="35">
        <f>VLOOKUP(A428, '1_문헌특성'!C:AQ, 29, 0)</f>
        <v>1</v>
      </c>
      <c r="I428" s="35" t="str">
        <f>VLOOKUP(A428, '1_문헌특성'!C:AQ, 30, 0)</f>
        <v>Lokomat pro paediatric V6 device</v>
      </c>
      <c r="J428" s="35" t="str">
        <f>VLOOKUP(A428, '1_문헌특성'!C:AQ, 33, 0)</f>
        <v>일반재활치료(Intensive task-oriented physiotherapy (TOP)</v>
      </c>
      <c r="M428" s="17" t="s">
        <v>360</v>
      </c>
      <c r="N428" s="17" t="s">
        <v>79</v>
      </c>
      <c r="P428" s="16" t="str">
        <f>VLOOKUP(A428,'1_문헌특성'!C:AQ,40,0)</f>
        <v>추적관찰 3개월</v>
      </c>
      <c r="Q428" s="17" t="s">
        <v>643</v>
      </c>
      <c r="R428" s="17">
        <v>12</v>
      </c>
      <c r="S428" s="17">
        <v>345</v>
      </c>
      <c r="T428" s="17">
        <v>92.4</v>
      </c>
      <c r="U428" s="17">
        <v>10</v>
      </c>
      <c r="V428" s="17">
        <v>381.7</v>
      </c>
      <c r="W428" s="17">
        <v>159.30000000000001</v>
      </c>
      <c r="AC428" s="12" t="s">
        <v>644</v>
      </c>
      <c r="AD428" s="17" t="s">
        <v>645</v>
      </c>
    </row>
    <row r="429" spans="1:30" x14ac:dyDescent="0.3">
      <c r="A429" s="61">
        <v>3403</v>
      </c>
      <c r="B429" s="34" t="str">
        <f>VLOOKUP(A429,'1_문헌특성'!C:AQ,2,0)</f>
        <v>Peri (2017)</v>
      </c>
      <c r="C429" s="34" t="str">
        <f>VLOOKUP(A429,'1_문헌특성'!C:AQ,3,0)</f>
        <v>NRCT</v>
      </c>
      <c r="D429" s="35" t="str">
        <f>VLOOKUP(A429, '1_문헌특성'!C:AQ, 8, 0)</f>
        <v>1.뇌성마비</v>
      </c>
      <c r="E429" s="34">
        <f>VLOOKUP(A429, '1_문헌특성'!C:AQ, 9, 0)</f>
        <v>0</v>
      </c>
      <c r="F429" s="35" t="str">
        <f>VLOOKUP(A429, '1_문헌특성'!C:AQ, 27, 0)</f>
        <v>로봇(RAGT)</v>
      </c>
      <c r="G429" s="35">
        <f>VLOOKUP(A429, '1_문헌특성'!C:AQ, 28, 0)</f>
        <v>1</v>
      </c>
      <c r="H429" s="35">
        <f>VLOOKUP(A429, '1_문헌특성'!C:AQ, 29, 0)</f>
        <v>1</v>
      </c>
      <c r="I429" s="35" t="str">
        <f>VLOOKUP(A429, '1_문헌특성'!C:AQ, 30, 0)</f>
        <v>Lokomat pro paediatric V6 device</v>
      </c>
      <c r="J429" s="35" t="str">
        <f>VLOOKUP(A429, '1_문헌특성'!C:AQ, 33, 0)</f>
        <v>일반재활치료(Intensive task-oriented physiotherapy (TOP)</v>
      </c>
      <c r="M429" s="17" t="s">
        <v>448</v>
      </c>
      <c r="P429" s="16" t="str">
        <f>VLOOKUP(A429,'1_문헌특성'!C:AQ,40,0)</f>
        <v>추적관찰 3개월</v>
      </c>
      <c r="Q429" s="17" t="s">
        <v>343</v>
      </c>
      <c r="R429" s="17">
        <v>12</v>
      </c>
      <c r="S429" s="17">
        <v>90.5</v>
      </c>
      <c r="T429" s="17">
        <v>9.5</v>
      </c>
      <c r="U429" s="17">
        <v>10</v>
      </c>
      <c r="V429" s="17">
        <v>91</v>
      </c>
      <c r="W429" s="17">
        <v>11.3</v>
      </c>
      <c r="AC429" s="12" t="s">
        <v>644</v>
      </c>
      <c r="AD429" s="17" t="s">
        <v>645</v>
      </c>
    </row>
    <row r="430" spans="1:30" x14ac:dyDescent="0.3">
      <c r="A430" s="61">
        <v>3403</v>
      </c>
      <c r="B430" s="34" t="str">
        <f>VLOOKUP(A430,'1_문헌특성'!C:AQ,2,0)</f>
        <v>Peri (2017)</v>
      </c>
      <c r="C430" s="34" t="str">
        <f>VLOOKUP(A430,'1_문헌특성'!C:AQ,3,0)</f>
        <v>NRCT</v>
      </c>
      <c r="D430" s="35" t="str">
        <f>VLOOKUP(A430, '1_문헌특성'!C:AQ, 8, 0)</f>
        <v>1.뇌성마비</v>
      </c>
      <c r="E430" s="34">
        <f>VLOOKUP(A430, '1_문헌특성'!C:AQ, 9, 0)</f>
        <v>0</v>
      </c>
      <c r="F430" s="35" t="str">
        <f>VLOOKUP(A430, '1_문헌특성'!C:AQ, 27, 0)</f>
        <v>로봇(RAGT)</v>
      </c>
      <c r="G430" s="35">
        <f>VLOOKUP(A430, '1_문헌특성'!C:AQ, 28, 0)</f>
        <v>1</v>
      </c>
      <c r="H430" s="35">
        <f>VLOOKUP(A430, '1_문헌특성'!C:AQ, 29, 0)</f>
        <v>1</v>
      </c>
      <c r="I430" s="35" t="str">
        <f>VLOOKUP(A430, '1_문헌특성'!C:AQ, 30, 0)</f>
        <v>Lokomat pro paediatric V6 device</v>
      </c>
      <c r="J430" s="35" t="str">
        <f>VLOOKUP(A430, '1_문헌특성'!C:AQ, 33, 0)</f>
        <v>일반재활치료(Intensive task-oriented physiotherapy (TOP)</v>
      </c>
      <c r="M430" s="17" t="s">
        <v>449</v>
      </c>
      <c r="P430" s="16" t="str">
        <f>VLOOKUP(A430,'1_문헌특성'!C:AQ,40,0)</f>
        <v>추적관찰 3개월</v>
      </c>
      <c r="Q430" s="17" t="s">
        <v>343</v>
      </c>
      <c r="R430" s="17">
        <v>12</v>
      </c>
      <c r="S430" s="17">
        <v>85</v>
      </c>
      <c r="T430" s="17">
        <v>13.8</v>
      </c>
      <c r="U430" s="17">
        <v>10</v>
      </c>
      <c r="V430" s="17">
        <v>90</v>
      </c>
      <c r="W430" s="17">
        <v>16.8</v>
      </c>
      <c r="AC430" s="12" t="s">
        <v>644</v>
      </c>
      <c r="AD430" s="17" t="s">
        <v>645</v>
      </c>
    </row>
    <row r="431" spans="1:30" x14ac:dyDescent="0.3">
      <c r="A431" s="61">
        <v>3403</v>
      </c>
      <c r="B431" s="34" t="str">
        <f>VLOOKUP(A431,'1_문헌특성'!C:AQ,2,0)</f>
        <v>Peri (2017)</v>
      </c>
      <c r="C431" s="34" t="str">
        <f>VLOOKUP(A431,'1_문헌특성'!C:AQ,3,0)</f>
        <v>NRCT</v>
      </c>
      <c r="D431" s="35" t="str">
        <f>VLOOKUP(A431, '1_문헌특성'!C:AQ, 8, 0)</f>
        <v>1.뇌성마비</v>
      </c>
      <c r="E431" s="34">
        <f>VLOOKUP(A431, '1_문헌특성'!C:AQ, 9, 0)</f>
        <v>0</v>
      </c>
      <c r="F431" s="35" t="str">
        <f>VLOOKUP(A431, '1_문헌특성'!C:AQ, 27, 0)</f>
        <v>로봇(RAGT)</v>
      </c>
      <c r="G431" s="35">
        <f>VLOOKUP(A431, '1_문헌특성'!C:AQ, 28, 0)</f>
        <v>1</v>
      </c>
      <c r="H431" s="35">
        <f>VLOOKUP(A431, '1_문헌특성'!C:AQ, 29, 0)</f>
        <v>1</v>
      </c>
      <c r="I431" s="35" t="str">
        <f>VLOOKUP(A431, '1_문헌특성'!C:AQ, 30, 0)</f>
        <v>Lokomat pro paediatric V6 device</v>
      </c>
      <c r="J431" s="35" t="str">
        <f>VLOOKUP(A431, '1_문헌특성'!C:AQ, 33, 0)</f>
        <v>일반재활치료(Intensive task-oriented physiotherapy (TOP)</v>
      </c>
      <c r="M431" s="17" t="s">
        <v>450</v>
      </c>
      <c r="P431" s="16" t="str">
        <f>VLOOKUP(A431,'1_문헌특성'!C:AQ,40,0)</f>
        <v>추적관찰 3개월</v>
      </c>
      <c r="Q431" s="17" t="s">
        <v>343</v>
      </c>
      <c r="R431" s="17">
        <v>12</v>
      </c>
      <c r="S431" s="17">
        <v>67</v>
      </c>
      <c r="T431" s="17">
        <v>34</v>
      </c>
      <c r="U431" s="17">
        <v>10</v>
      </c>
      <c r="V431" s="17">
        <v>75</v>
      </c>
      <c r="W431" s="17">
        <v>35.299999999999997</v>
      </c>
      <c r="AC431" s="12" t="s">
        <v>644</v>
      </c>
      <c r="AD431" s="17" t="s">
        <v>645</v>
      </c>
    </row>
    <row r="432" spans="1:30" x14ac:dyDescent="0.3">
      <c r="A432" s="61">
        <v>3403</v>
      </c>
      <c r="B432" s="34" t="str">
        <f>VLOOKUP(A432,'1_문헌특성'!C:AQ,2,0)</f>
        <v>Peri (2017)</v>
      </c>
      <c r="C432" s="34" t="str">
        <f>VLOOKUP(A432,'1_문헌특성'!C:AQ,3,0)</f>
        <v>NRCT</v>
      </c>
      <c r="D432" s="35" t="str">
        <f>VLOOKUP(A432, '1_문헌특성'!C:AQ, 8, 0)</f>
        <v>1.뇌성마비</v>
      </c>
      <c r="E432" s="34">
        <f>VLOOKUP(A432, '1_문헌특성'!C:AQ, 9, 0)</f>
        <v>0</v>
      </c>
      <c r="F432" s="35" t="str">
        <f>VLOOKUP(A432, '1_문헌특성'!C:AQ, 27, 0)</f>
        <v>로봇(RAGT)</v>
      </c>
      <c r="G432" s="35">
        <f>VLOOKUP(A432, '1_문헌특성'!C:AQ, 28, 0)</f>
        <v>1</v>
      </c>
      <c r="H432" s="35">
        <f>VLOOKUP(A432, '1_문헌특성'!C:AQ, 29, 0)</f>
        <v>1</v>
      </c>
      <c r="I432" s="35" t="str">
        <f>VLOOKUP(A432, '1_문헌특성'!C:AQ, 30, 0)</f>
        <v>Lokomat pro paediatric V6 device</v>
      </c>
      <c r="J432" s="35" t="str">
        <f>VLOOKUP(A432, '1_문헌특성'!C:AQ, 33, 0)</f>
        <v>일반재활치료(Intensive task-oriented physiotherapy (TOP)</v>
      </c>
      <c r="M432" s="17" t="s">
        <v>451</v>
      </c>
      <c r="P432" s="16" t="str">
        <f>VLOOKUP(A432,'1_문헌특성'!C:AQ,40,0)</f>
        <v>추적관찰 3개월</v>
      </c>
      <c r="Q432" s="17" t="s">
        <v>343</v>
      </c>
      <c r="R432" s="17">
        <v>12</v>
      </c>
      <c r="S432" s="17">
        <v>69.8</v>
      </c>
      <c r="T432" s="17">
        <v>12.2</v>
      </c>
      <c r="U432" s="17">
        <v>10</v>
      </c>
      <c r="V432" s="17">
        <v>69.2</v>
      </c>
      <c r="W432" s="17">
        <v>9.6999999999999993</v>
      </c>
      <c r="AC432" s="12" t="s">
        <v>644</v>
      </c>
      <c r="AD432" s="17" t="s">
        <v>645</v>
      </c>
    </row>
    <row r="433" spans="1:30" x14ac:dyDescent="0.3">
      <c r="A433" s="61">
        <v>3403</v>
      </c>
      <c r="B433" s="34" t="str">
        <f>VLOOKUP(A433,'1_문헌특성'!C:AQ,2,0)</f>
        <v>Peri (2017)</v>
      </c>
      <c r="C433" s="34" t="str">
        <f>VLOOKUP(A433,'1_문헌특성'!C:AQ,3,0)</f>
        <v>NRCT</v>
      </c>
      <c r="D433" s="35" t="str">
        <f>VLOOKUP(A433, '1_문헌특성'!C:AQ, 8, 0)</f>
        <v>1.뇌성마비</v>
      </c>
      <c r="E433" s="34">
        <f>VLOOKUP(A433, '1_문헌특성'!C:AQ, 9, 0)</f>
        <v>0</v>
      </c>
      <c r="F433" s="35" t="str">
        <f>VLOOKUP(A433, '1_문헌특성'!C:AQ, 27, 0)</f>
        <v>로봇(RAGT)</v>
      </c>
      <c r="G433" s="35">
        <f>VLOOKUP(A433, '1_문헌특성'!C:AQ, 28, 0)</f>
        <v>1</v>
      </c>
      <c r="H433" s="35">
        <f>VLOOKUP(A433, '1_문헌특성'!C:AQ, 29, 0)</f>
        <v>1</v>
      </c>
      <c r="I433" s="35" t="str">
        <f>VLOOKUP(A433, '1_문헌특성'!C:AQ, 30, 0)</f>
        <v>Lokomat pro paediatric V6 device</v>
      </c>
      <c r="J433" s="35" t="str">
        <f>VLOOKUP(A433, '1_문헌특성'!C:AQ, 33, 0)</f>
        <v>일반재활치료(Intensive task-oriented physiotherapy (TOP)</v>
      </c>
      <c r="M433" s="17" t="s">
        <v>360</v>
      </c>
      <c r="N433" s="17" t="s">
        <v>79</v>
      </c>
      <c r="P433" s="16" t="str">
        <f>VLOOKUP(A433,'1_문헌특성'!C:AQ,40,0)</f>
        <v>추적관찰 3개월</v>
      </c>
      <c r="Q433" s="17" t="s">
        <v>343</v>
      </c>
      <c r="R433" s="17">
        <v>12</v>
      </c>
      <c r="S433" s="17">
        <v>346.5</v>
      </c>
      <c r="T433" s="17">
        <v>84.3</v>
      </c>
      <c r="U433" s="17">
        <v>10</v>
      </c>
      <c r="V433" s="17">
        <v>364.1</v>
      </c>
      <c r="W433" s="17">
        <v>179.8</v>
      </c>
      <c r="AC433" s="12" t="s">
        <v>644</v>
      </c>
      <c r="AD433" s="17" t="s">
        <v>645</v>
      </c>
    </row>
    <row r="434" spans="1:30" x14ac:dyDescent="0.3">
      <c r="Z434" s="76"/>
    </row>
  </sheetData>
  <sheetProtection algorithmName="SHA-512" hashValue="FtRkmE83o1HmOMEBncYXrLI+55vL/nmappKwFxq3BHmSxkPfgpC3wGuoRgunMaQt+uWZy8Nxd8ikWIDCZu8FpQ==" saltValue="3NX3U7RRjydtVRW/QUyqPA==" spinCount="100000" sheet="1" objects="1" scenarios="1" selectLockedCells="1" selectUnlockedCells="1"/>
  <autoFilter ref="A3:AD437"/>
  <mergeCells count="21">
    <mergeCell ref="A2:A3"/>
    <mergeCell ref="B2:B3"/>
    <mergeCell ref="C2:C3"/>
    <mergeCell ref="L2:L3"/>
    <mergeCell ref="M2:M3"/>
    <mergeCell ref="F2:F3"/>
    <mergeCell ref="J2:J3"/>
    <mergeCell ref="K2:K3"/>
    <mergeCell ref="G2:G3"/>
    <mergeCell ref="H2:H3"/>
    <mergeCell ref="I2:I3"/>
    <mergeCell ref="D2:D3"/>
    <mergeCell ref="E2:E3"/>
    <mergeCell ref="N2:N3"/>
    <mergeCell ref="AC2:AC3"/>
    <mergeCell ref="O2:O3"/>
    <mergeCell ref="Q2:Q3"/>
    <mergeCell ref="X2:Z2"/>
    <mergeCell ref="R2:T2"/>
    <mergeCell ref="U2:W2"/>
    <mergeCell ref="P2:P3"/>
  </mergeCells>
  <phoneticPr fontId="1" type="noConversion"/>
  <pageMargins left="0.7" right="0.7" top="0.75" bottom="0.75" header="0.3" footer="0.3"/>
  <pageSetup paperSize="9" scale="3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4"/>
  <sheetViews>
    <sheetView zoomScale="55" zoomScaleNormal="55" workbookViewId="0">
      <pane xSplit="10" ySplit="1" topLeftCell="K2" activePane="bottomRight" state="frozen"/>
      <selection activeCell="D6" sqref="D6"/>
      <selection pane="topRight" activeCell="D6" sqref="D6"/>
      <selection pane="bottomLeft" activeCell="D6" sqref="D6"/>
      <selection pane="bottomRight" activeCell="I40" sqref="I40"/>
    </sheetView>
  </sheetViews>
  <sheetFormatPr defaultRowHeight="16.5" x14ac:dyDescent="0.3"/>
  <cols>
    <col min="1" max="1" width="9" style="47"/>
    <col min="2" max="2" width="13.75" style="47" customWidth="1"/>
    <col min="3" max="5" width="15" style="47" customWidth="1"/>
    <col min="6" max="9" width="14.5" style="17" customWidth="1"/>
    <col min="10" max="10" width="9" style="17"/>
    <col min="11" max="11" width="15.625" style="47" bestFit="1" customWidth="1"/>
    <col min="12" max="12" width="10.625" style="47" customWidth="1"/>
    <col min="13" max="13" width="15.625" style="17" customWidth="1"/>
    <col min="14" max="14" width="14.75" style="17" customWidth="1"/>
    <col min="15" max="17" width="9" style="17"/>
    <col min="18" max="18" width="7.25" style="47" bestFit="1" customWidth="1"/>
    <col min="19" max="20" width="9" style="47"/>
    <col min="21" max="21" width="11" style="47" bestFit="1" customWidth="1"/>
    <col min="22" max="16384" width="9" style="47"/>
  </cols>
  <sheetData>
    <row r="1" spans="1:25" ht="30" customHeight="1" x14ac:dyDescent="0.3">
      <c r="A1" s="207" t="s">
        <v>12</v>
      </c>
      <c r="B1" s="130"/>
      <c r="C1" s="130"/>
      <c r="D1" s="130"/>
      <c r="E1" s="130"/>
      <c r="F1" s="10"/>
      <c r="G1" s="10"/>
      <c r="H1" s="10"/>
      <c r="I1" s="10"/>
      <c r="J1" s="10"/>
      <c r="K1" s="130"/>
      <c r="L1" s="130"/>
      <c r="M1" s="10"/>
    </row>
    <row r="2" spans="1:25" x14ac:dyDescent="0.3">
      <c r="A2" s="194" t="s">
        <v>74</v>
      </c>
      <c r="B2" s="194" t="s">
        <v>54</v>
      </c>
      <c r="C2" s="195" t="s">
        <v>73</v>
      </c>
      <c r="D2" s="195" t="s">
        <v>84</v>
      </c>
      <c r="E2" s="195" t="s">
        <v>85</v>
      </c>
      <c r="F2" s="195" t="s">
        <v>26</v>
      </c>
      <c r="G2" s="195" t="s">
        <v>81</v>
      </c>
      <c r="H2" s="195" t="s">
        <v>82</v>
      </c>
      <c r="I2" s="195" t="s">
        <v>83</v>
      </c>
      <c r="J2" s="195" t="s">
        <v>27</v>
      </c>
      <c r="K2" s="197" t="s">
        <v>28</v>
      </c>
      <c r="L2" s="193" t="s">
        <v>2</v>
      </c>
      <c r="M2" s="193" t="s">
        <v>23</v>
      </c>
      <c r="N2" s="193" t="s">
        <v>52</v>
      </c>
      <c r="O2" s="193" t="s">
        <v>3</v>
      </c>
      <c r="P2" s="181" t="s">
        <v>4</v>
      </c>
      <c r="Q2" s="181" t="s">
        <v>5</v>
      </c>
      <c r="R2" s="181"/>
      <c r="S2" s="181" t="s">
        <v>6</v>
      </c>
      <c r="T2" s="181"/>
      <c r="U2" s="173" t="s">
        <v>7</v>
      </c>
      <c r="V2" s="181" t="s">
        <v>31</v>
      </c>
      <c r="W2" s="181"/>
      <c r="X2" s="181" t="s">
        <v>32</v>
      </c>
      <c r="Y2" s="181" t="s">
        <v>0</v>
      </c>
    </row>
    <row r="3" spans="1:25" x14ac:dyDescent="0.3">
      <c r="A3" s="194"/>
      <c r="B3" s="194"/>
      <c r="C3" s="196"/>
      <c r="D3" s="196"/>
      <c r="E3" s="196"/>
      <c r="F3" s="196"/>
      <c r="G3" s="196"/>
      <c r="H3" s="196"/>
      <c r="I3" s="196"/>
      <c r="J3" s="196"/>
      <c r="K3" s="198"/>
      <c r="L3" s="193"/>
      <c r="M3" s="193"/>
      <c r="N3" s="193"/>
      <c r="O3" s="193"/>
      <c r="P3" s="181"/>
      <c r="Q3" s="173" t="s">
        <v>30</v>
      </c>
      <c r="R3" s="173" t="s">
        <v>29</v>
      </c>
      <c r="S3" s="173" t="s">
        <v>30</v>
      </c>
      <c r="T3" s="173" t="s">
        <v>29</v>
      </c>
      <c r="U3" s="173" t="s">
        <v>10</v>
      </c>
      <c r="V3" s="173" t="s">
        <v>34</v>
      </c>
      <c r="W3" s="173" t="s">
        <v>33</v>
      </c>
      <c r="X3" s="181"/>
      <c r="Y3" s="181"/>
    </row>
    <row r="4" spans="1:25" x14ac:dyDescent="0.3">
      <c r="A4" s="208">
        <v>4603</v>
      </c>
      <c r="B4" s="161" t="str">
        <f>VLOOKUP(A4,'[1]1_문헌특성'!A:AO,2,0)</f>
        <v>Smania (2011)</v>
      </c>
      <c r="C4" s="209" t="s">
        <v>226</v>
      </c>
      <c r="D4" s="35" t="str">
        <f>VLOOKUP(A4, '1_문헌특성'!C:AQ, 8, 0)</f>
        <v>1.뇌성마비</v>
      </c>
      <c r="E4" s="34">
        <f>VLOOKUP(A4, '[1]1_문헌특성'!A:AO, 9, 0)</f>
        <v>0</v>
      </c>
      <c r="F4" s="35" t="str">
        <f>VLOOKUP(A4, '1_문헌특성'!C:AQ, 27, 0)</f>
        <v>로봇+수동관절운동</v>
      </c>
      <c r="G4" s="35">
        <f>VLOOKUP(A4, '[1]1_문헌특성'!A:AO, 28, 0)</f>
        <v>1</v>
      </c>
      <c r="H4" s="35">
        <f>VLOOKUP(A4, '[1]1_문헌특성'!A:AO, 29, 0)</f>
        <v>2</v>
      </c>
      <c r="I4" s="35" t="str">
        <f>VLOOKUP(A4, '1_문헌특성'!C:AQ, 30, 0)</f>
        <v>Gangtrainer GT I</v>
      </c>
      <c r="J4" s="35" t="str">
        <f>VLOOKUP(A4, '1_문헌특성'!C:AQ, 33, 0)</f>
        <v>일반재활치료</v>
      </c>
      <c r="K4" s="209"/>
      <c r="L4" s="210"/>
      <c r="M4" s="28" t="s">
        <v>406</v>
      </c>
      <c r="N4" s="14"/>
      <c r="O4" s="14"/>
      <c r="P4" s="14"/>
      <c r="Q4" s="14">
        <v>9</v>
      </c>
      <c r="R4" s="14">
        <v>0</v>
      </c>
      <c r="S4" s="14">
        <v>9</v>
      </c>
      <c r="T4" s="14">
        <v>0</v>
      </c>
      <c r="U4" s="102"/>
      <c r="V4" s="103"/>
      <c r="W4" s="103"/>
      <c r="X4" s="79"/>
      <c r="Y4" s="79" t="s">
        <v>610</v>
      </c>
    </row>
  </sheetData>
  <sheetProtection algorithmName="SHA-512" hashValue="PGpzfpJq3pfeOCBdKumMJP3Jfl+8aXGZKSyV0DPiLo7x7qwjvoOgZzVqmWbilq/oB1wz4ZwrA0mUcJii+1H3oQ==" saltValue="YzAqZuy8k83uKtjSECUOcw==" spinCount="100000" sheet="1" objects="1" scenarios="1" selectLockedCells="1" selectUnlockedCells="1"/>
  <autoFilter ref="A3:AB3">
    <sortState ref="A11:AB97">
      <sortCondition ref="D9"/>
    </sortState>
  </autoFilter>
  <mergeCells count="21">
    <mergeCell ref="I2:I3"/>
    <mergeCell ref="A2:A3"/>
    <mergeCell ref="B2:B3"/>
    <mergeCell ref="D2:D3"/>
    <mergeCell ref="E2:E3"/>
    <mergeCell ref="J2:J3"/>
    <mergeCell ref="C2:C3"/>
    <mergeCell ref="Y2:Y3"/>
    <mergeCell ref="V2:W2"/>
    <mergeCell ref="O2:O3"/>
    <mergeCell ref="P2:P3"/>
    <mergeCell ref="Q2:R2"/>
    <mergeCell ref="S2:T2"/>
    <mergeCell ref="K2:K3"/>
    <mergeCell ref="L2:L3"/>
    <mergeCell ref="M2:M3"/>
    <mergeCell ref="N2:N3"/>
    <mergeCell ref="X2:X3"/>
    <mergeCell ref="F2:F3"/>
    <mergeCell ref="G2:G3"/>
    <mergeCell ref="H2:H3"/>
  </mergeCells>
  <phoneticPr fontId="1" type="noConversion"/>
  <pageMargins left="0.7" right="0.7" top="0.75" bottom="0.75" header="0.3" footer="0.3"/>
  <pageSetup paperSize="9" scale="41"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9"/>
  <sheetViews>
    <sheetView tabSelected="1" zoomScale="85" zoomScaleNormal="85" workbookViewId="0">
      <pane ySplit="4" topLeftCell="A5" activePane="bottomLeft" state="frozen"/>
      <selection activeCell="C1" sqref="C1"/>
      <selection pane="bottomLeft" activeCell="I25" sqref="I25"/>
    </sheetView>
  </sheetViews>
  <sheetFormatPr defaultRowHeight="16.5" x14ac:dyDescent="0.3"/>
  <cols>
    <col min="1" max="2" width="0" style="47" hidden="1" customWidth="1"/>
    <col min="3" max="3" width="9" style="17"/>
    <col min="4" max="4" width="14.125" style="47" customWidth="1"/>
    <col min="5" max="5" width="9" style="47"/>
    <col min="6" max="6" width="13" style="47" customWidth="1"/>
    <col min="7" max="7" width="18.75" style="47" customWidth="1"/>
    <col min="8" max="10" width="13.125" style="47" customWidth="1"/>
    <col min="11" max="11" width="16.5" style="47" customWidth="1"/>
    <col min="12" max="21" width="13.125" style="47" customWidth="1"/>
    <col min="22" max="22" width="15.75" style="47" customWidth="1"/>
    <col min="23" max="16384" width="9" style="47"/>
  </cols>
  <sheetData>
    <row r="1" spans="1:25" x14ac:dyDescent="0.3">
      <c r="C1" s="99" t="s">
        <v>712</v>
      </c>
      <c r="G1" s="37" t="s">
        <v>102</v>
      </c>
    </row>
    <row r="2" spans="1:25" x14ac:dyDescent="0.3">
      <c r="C2" s="47"/>
    </row>
    <row r="3" spans="1:25" ht="46.5" customHeight="1" x14ac:dyDescent="0.3">
      <c r="C3" s="194" t="s">
        <v>74</v>
      </c>
      <c r="D3" s="194" t="s">
        <v>54</v>
      </c>
      <c r="E3" s="204" t="s">
        <v>73</v>
      </c>
      <c r="F3" s="204" t="s">
        <v>84</v>
      </c>
      <c r="G3" s="203" t="s">
        <v>87</v>
      </c>
      <c r="H3" s="203" t="s">
        <v>86</v>
      </c>
      <c r="I3" s="203" t="s">
        <v>88</v>
      </c>
      <c r="J3" s="203" t="s">
        <v>99</v>
      </c>
      <c r="K3" s="203" t="s">
        <v>89</v>
      </c>
      <c r="L3" s="203" t="s">
        <v>98</v>
      </c>
      <c r="M3" s="203" t="s">
        <v>90</v>
      </c>
      <c r="N3" s="203" t="s">
        <v>97</v>
      </c>
      <c r="O3" s="205" t="s">
        <v>91</v>
      </c>
      <c r="P3" s="203" t="s">
        <v>96</v>
      </c>
      <c r="Q3" s="203" t="s">
        <v>92</v>
      </c>
      <c r="R3" s="203" t="s">
        <v>95</v>
      </c>
      <c r="S3" s="203" t="s">
        <v>103</v>
      </c>
      <c r="T3" s="203" t="s">
        <v>94</v>
      </c>
      <c r="U3" s="203" t="s">
        <v>104</v>
      </c>
      <c r="V3" s="203" t="s">
        <v>93</v>
      </c>
    </row>
    <row r="4" spans="1:25" ht="30.75" customHeight="1" x14ac:dyDescent="0.3">
      <c r="C4" s="194"/>
      <c r="D4" s="194"/>
      <c r="E4" s="204"/>
      <c r="F4" s="204"/>
      <c r="G4" s="203"/>
      <c r="H4" s="203"/>
      <c r="I4" s="203"/>
      <c r="J4" s="203"/>
      <c r="K4" s="203"/>
      <c r="L4" s="203"/>
      <c r="M4" s="203"/>
      <c r="N4" s="203"/>
      <c r="O4" s="205"/>
      <c r="P4" s="203"/>
      <c r="Q4" s="203"/>
      <c r="R4" s="203"/>
      <c r="S4" s="203"/>
      <c r="T4" s="203"/>
      <c r="U4" s="203"/>
      <c r="V4" s="203"/>
    </row>
    <row r="5" spans="1:25" x14ac:dyDescent="0.3">
      <c r="A5" s="47" t="s">
        <v>686</v>
      </c>
      <c r="B5" s="47">
        <v>2019</v>
      </c>
      <c r="C5" s="41">
        <v>185</v>
      </c>
      <c r="D5" s="42" t="s">
        <v>107</v>
      </c>
      <c r="E5" s="34" t="str">
        <f>VLOOKUP(C5,'1_문헌특성'!C:AQ,3,0)</f>
        <v>NRCT</v>
      </c>
      <c r="F5" s="35" t="str">
        <f>VLOOKUP(C5, '1_문헌특성'!C:AQ, 8, 0)</f>
        <v>1.뇌성마비</v>
      </c>
      <c r="G5" s="46" t="s">
        <v>142</v>
      </c>
      <c r="H5" s="62"/>
      <c r="I5" s="46" t="s">
        <v>143</v>
      </c>
      <c r="J5" s="47" t="s">
        <v>144</v>
      </c>
      <c r="K5" s="46" t="s">
        <v>100</v>
      </c>
      <c r="L5" s="127" t="s">
        <v>105</v>
      </c>
      <c r="M5" s="46" t="s">
        <v>100</v>
      </c>
      <c r="N5" s="127" t="s">
        <v>105</v>
      </c>
      <c r="O5" s="46" t="s">
        <v>101</v>
      </c>
      <c r="P5" s="47" t="s">
        <v>145</v>
      </c>
      <c r="Q5" s="46" t="s">
        <v>100</v>
      </c>
      <c r="R5" s="127" t="s">
        <v>106</v>
      </c>
      <c r="S5" s="46" t="s">
        <v>146</v>
      </c>
      <c r="T5" s="47" t="s">
        <v>147</v>
      </c>
      <c r="U5" s="46" t="s">
        <v>100</v>
      </c>
      <c r="V5" s="47" t="s">
        <v>148</v>
      </c>
    </row>
    <row r="6" spans="1:25" s="124" customFormat="1" x14ac:dyDescent="0.3">
      <c r="A6" s="47" t="s">
        <v>682</v>
      </c>
      <c r="B6" s="124">
        <v>2013</v>
      </c>
      <c r="C6" s="41">
        <v>231</v>
      </c>
      <c r="D6" s="34" t="str">
        <f>VLOOKUP(C6,'1_문헌특성'!C:AQ,2,0)</f>
        <v>Druzbicki (2013)</v>
      </c>
      <c r="E6" s="34" t="str">
        <f>VLOOKUP(C6,'1_문헌특성'!C:AQ,3,0)</f>
        <v>RCT</v>
      </c>
      <c r="F6" s="35" t="str">
        <f>VLOOKUP(C6, '1_문헌특성'!C:AQ, 8, 0)</f>
        <v>1.뇌성마비</v>
      </c>
      <c r="G6" s="46" t="s">
        <v>316</v>
      </c>
      <c r="H6" s="125" t="s">
        <v>317</v>
      </c>
      <c r="I6" s="46" t="s">
        <v>316</v>
      </c>
      <c r="J6" s="47" t="s">
        <v>219</v>
      </c>
      <c r="K6" s="46" t="s">
        <v>318</v>
      </c>
      <c r="L6" s="47" t="s">
        <v>319</v>
      </c>
      <c r="M6" s="46" t="s">
        <v>318</v>
      </c>
      <c r="N6" s="47" t="s">
        <v>319</v>
      </c>
      <c r="O6" s="46" t="s">
        <v>320</v>
      </c>
      <c r="P6" s="47" t="s">
        <v>321</v>
      </c>
      <c r="Q6" s="129" t="s">
        <v>318</v>
      </c>
      <c r="R6" s="79" t="s">
        <v>106</v>
      </c>
      <c r="S6" s="46" t="s">
        <v>322</v>
      </c>
      <c r="T6" s="47"/>
      <c r="U6" s="46" t="s">
        <v>316</v>
      </c>
      <c r="V6" s="47" t="s">
        <v>317</v>
      </c>
      <c r="W6" s="47"/>
      <c r="X6" s="47"/>
      <c r="Y6" s="47"/>
    </row>
    <row r="7" spans="1:25" x14ac:dyDescent="0.3">
      <c r="A7" s="47" t="s">
        <v>688</v>
      </c>
      <c r="B7" s="47">
        <v>2015</v>
      </c>
      <c r="C7" s="41">
        <v>2359</v>
      </c>
      <c r="D7" s="42" t="s">
        <v>156</v>
      </c>
      <c r="E7" s="34" t="str">
        <f>VLOOKUP(C7,'1_문헌특성'!C:AQ,3,0)</f>
        <v>NRCT</v>
      </c>
      <c r="F7" s="35" t="str">
        <f>VLOOKUP(C7, '1_문헌특성'!C:AQ, 8, 0)</f>
        <v>1.후천적 뇌손상_소아청소년</v>
      </c>
      <c r="G7" s="46" t="s">
        <v>25</v>
      </c>
      <c r="H7" s="125"/>
      <c r="I7" s="46" t="s">
        <v>218</v>
      </c>
      <c r="J7" s="47" t="s">
        <v>219</v>
      </c>
      <c r="K7" s="46" t="s">
        <v>100</v>
      </c>
      <c r="L7" s="127" t="s">
        <v>105</v>
      </c>
      <c r="M7" s="46" t="s">
        <v>100</v>
      </c>
      <c r="N7" s="127" t="s">
        <v>105</v>
      </c>
      <c r="O7" s="46" t="s">
        <v>218</v>
      </c>
      <c r="P7" s="47" t="s">
        <v>219</v>
      </c>
      <c r="Q7" s="46" t="s">
        <v>100</v>
      </c>
      <c r="R7" s="127" t="s">
        <v>106</v>
      </c>
      <c r="S7" s="46" t="s">
        <v>220</v>
      </c>
      <c r="T7" s="47" t="s">
        <v>221</v>
      </c>
      <c r="U7" s="46" t="s">
        <v>223</v>
      </c>
      <c r="V7" s="47" t="s">
        <v>222</v>
      </c>
    </row>
    <row r="8" spans="1:25" x14ac:dyDescent="0.3">
      <c r="A8" s="47" t="s">
        <v>683</v>
      </c>
      <c r="B8" s="47">
        <v>2019</v>
      </c>
      <c r="C8" s="105">
        <v>2474</v>
      </c>
      <c r="D8" s="34" t="str">
        <f>VLOOKUP(C8,'1_문헌특성'!C:AQ,2,0)</f>
        <v>Aras (2019)</v>
      </c>
      <c r="E8" s="34" t="str">
        <f>VLOOKUP(C8,'1_문헌특성'!C:AQ,3,0)</f>
        <v>RCT</v>
      </c>
      <c r="F8" s="35" t="str">
        <f>VLOOKUP(C8, '1_문헌특성'!C:AQ, 8, 0)</f>
        <v>1.뇌성마비</v>
      </c>
      <c r="G8" s="46" t="s">
        <v>363</v>
      </c>
      <c r="H8" s="125" t="s">
        <v>364</v>
      </c>
      <c r="I8" s="46" t="s">
        <v>363</v>
      </c>
      <c r="J8" s="47" t="s">
        <v>364</v>
      </c>
      <c r="K8" s="46" t="s">
        <v>363</v>
      </c>
      <c r="L8" s="130" t="s">
        <v>319</v>
      </c>
      <c r="M8" s="46" t="s">
        <v>363</v>
      </c>
      <c r="N8" s="47" t="s">
        <v>319</v>
      </c>
      <c r="O8" s="46" t="s">
        <v>363</v>
      </c>
      <c r="P8" s="47" t="s">
        <v>365</v>
      </c>
      <c r="Q8" s="46" t="s">
        <v>100</v>
      </c>
      <c r="R8" s="130" t="s">
        <v>106</v>
      </c>
      <c r="S8" s="46" t="s">
        <v>366</v>
      </c>
      <c r="U8" s="46" t="s">
        <v>363</v>
      </c>
      <c r="V8" s="47" t="s">
        <v>367</v>
      </c>
    </row>
    <row r="9" spans="1:25" s="124" customFormat="1" x14ac:dyDescent="0.3">
      <c r="A9" s="47" t="s">
        <v>684</v>
      </c>
      <c r="B9" s="124">
        <v>2018</v>
      </c>
      <c r="C9" s="41">
        <v>3242</v>
      </c>
      <c r="D9" s="34" t="str">
        <f>VLOOKUP(C9,'1_문헌특성'!C:AQ,2,0)</f>
        <v>Wallard (2018)</v>
      </c>
      <c r="E9" s="34" t="str">
        <f>VLOOKUP(C9,'1_문헌특성'!C:AQ,3,0)</f>
        <v>RCT</v>
      </c>
      <c r="F9" s="35" t="str">
        <f>VLOOKUP(C9, '1_문헌특성'!C:AQ, 8, 0)</f>
        <v>1.뇌성마비</v>
      </c>
      <c r="G9" s="46" t="s">
        <v>373</v>
      </c>
      <c r="H9" s="79" t="s">
        <v>374</v>
      </c>
      <c r="I9" s="46" t="s">
        <v>218</v>
      </c>
      <c r="J9" s="79" t="s">
        <v>219</v>
      </c>
      <c r="K9" s="46" t="s">
        <v>100</v>
      </c>
      <c r="L9" s="79" t="s">
        <v>319</v>
      </c>
      <c r="M9" s="46" t="s">
        <v>100</v>
      </c>
      <c r="N9" s="79" t="s">
        <v>319</v>
      </c>
      <c r="O9" s="46" t="s">
        <v>373</v>
      </c>
      <c r="P9" s="47" t="s">
        <v>399</v>
      </c>
      <c r="Q9" s="46" t="s">
        <v>100</v>
      </c>
      <c r="R9" s="79" t="s">
        <v>106</v>
      </c>
      <c r="S9" s="46" t="s">
        <v>400</v>
      </c>
      <c r="T9" s="47"/>
      <c r="U9" s="46" t="s">
        <v>373</v>
      </c>
      <c r="V9" s="47" t="s">
        <v>401</v>
      </c>
      <c r="W9" s="71" t="s">
        <v>375</v>
      </c>
      <c r="X9" s="47"/>
      <c r="Y9" s="47"/>
    </row>
    <row r="10" spans="1:25" x14ac:dyDescent="0.3">
      <c r="A10" s="47" t="s">
        <v>685</v>
      </c>
      <c r="B10" s="47">
        <v>2017</v>
      </c>
      <c r="C10" s="117">
        <v>3553</v>
      </c>
      <c r="D10" s="54" t="str">
        <f>VLOOKUP(C10,'1_문헌특성'!C:AQ,2,0)</f>
        <v>Wu (2017)</v>
      </c>
      <c r="E10" s="54" t="str">
        <f>VLOOKUP(C10,'1_문헌특성'!C:AQ,3,0)</f>
        <v>RCT</v>
      </c>
      <c r="F10" s="110" t="str">
        <f>VLOOKUP(C10, '1_문헌특성'!C:AQ, 8, 0)</f>
        <v>1.뇌성마비</v>
      </c>
      <c r="G10" s="46" t="s">
        <v>440</v>
      </c>
      <c r="H10" s="47" t="s">
        <v>439</v>
      </c>
      <c r="I10" s="46" t="s">
        <v>440</v>
      </c>
      <c r="J10" s="47" t="s">
        <v>438</v>
      </c>
      <c r="K10" s="46" t="s">
        <v>440</v>
      </c>
      <c r="L10" s="1" t="s">
        <v>105</v>
      </c>
      <c r="M10" s="46" t="s">
        <v>100</v>
      </c>
      <c r="N10" s="47" t="s">
        <v>319</v>
      </c>
      <c r="O10" s="128" t="s">
        <v>441</v>
      </c>
      <c r="P10" s="47" t="s">
        <v>442</v>
      </c>
      <c r="Q10" s="80" t="s">
        <v>100</v>
      </c>
      <c r="R10" s="47" t="s">
        <v>106</v>
      </c>
      <c r="S10" s="46" t="s">
        <v>443</v>
      </c>
      <c r="U10" s="128" t="s">
        <v>440</v>
      </c>
      <c r="V10" s="47" t="s">
        <v>444</v>
      </c>
    </row>
    <row r="11" spans="1:25" x14ac:dyDescent="0.3">
      <c r="A11" s="47" t="s">
        <v>679</v>
      </c>
      <c r="B11" s="47">
        <v>2011</v>
      </c>
      <c r="C11" s="109">
        <v>3600</v>
      </c>
      <c r="D11" s="54" t="str">
        <f>VLOOKUP(C11,'1_문헌특성'!C:AQ,2,0)</f>
        <v>Gharib (2011)</v>
      </c>
      <c r="E11" s="54" t="str">
        <f>VLOOKUP(C11,'1_문헌특성'!C:AQ,3,0)</f>
        <v>RCT</v>
      </c>
      <c r="F11" s="110" t="str">
        <f>VLOOKUP(C11, '1_문헌특성'!C:AQ, 8, 0)</f>
        <v>1.뇌성마비</v>
      </c>
      <c r="G11" s="80" t="s">
        <v>100</v>
      </c>
      <c r="H11" s="1" t="s">
        <v>618</v>
      </c>
      <c r="I11" s="80" t="s">
        <v>100</v>
      </c>
      <c r="J11" s="1" t="s">
        <v>619</v>
      </c>
      <c r="K11" s="80" t="s">
        <v>100</v>
      </c>
      <c r="L11" s="1" t="s">
        <v>105</v>
      </c>
      <c r="M11" s="80" t="s">
        <v>100</v>
      </c>
      <c r="N11" s="1" t="s">
        <v>620</v>
      </c>
      <c r="O11" s="131" t="s">
        <v>100</v>
      </c>
      <c r="P11" s="1" t="s">
        <v>617</v>
      </c>
      <c r="Q11" s="80" t="s">
        <v>100</v>
      </c>
      <c r="R11" s="1" t="s">
        <v>106</v>
      </c>
      <c r="S11" s="80" t="s">
        <v>25</v>
      </c>
      <c r="T11" s="124"/>
      <c r="U11" s="131" t="s">
        <v>100</v>
      </c>
      <c r="V11" s="124" t="s">
        <v>621</v>
      </c>
      <c r="W11" s="124"/>
      <c r="X11" s="124"/>
      <c r="Y11" s="124"/>
    </row>
    <row r="12" spans="1:25" x14ac:dyDescent="0.3">
      <c r="A12" s="47" t="s">
        <v>678</v>
      </c>
      <c r="B12" s="47">
        <v>2011</v>
      </c>
      <c r="C12" s="117">
        <v>4603</v>
      </c>
      <c r="D12" s="54" t="str">
        <f>VLOOKUP(C12,'1_문헌특성'!C:AQ,2,0)</f>
        <v>Smania (2011)</v>
      </c>
      <c r="E12" s="54" t="str">
        <f>VLOOKUP(C12,'1_문헌특성'!C:AQ,3,0)</f>
        <v>RCT</v>
      </c>
      <c r="F12" s="110" t="str">
        <f>VLOOKUP(C12, '1_문헌특성'!C:AQ, 8, 0)</f>
        <v>1.뇌성마비</v>
      </c>
      <c r="G12" s="80" t="s">
        <v>100</v>
      </c>
      <c r="H12" s="1" t="s">
        <v>615</v>
      </c>
      <c r="I12" s="80" t="s">
        <v>100</v>
      </c>
      <c r="J12" s="1" t="s">
        <v>616</v>
      </c>
      <c r="K12" s="80" t="s">
        <v>100</v>
      </c>
      <c r="L12" s="1" t="s">
        <v>105</v>
      </c>
      <c r="M12" s="80" t="s">
        <v>100</v>
      </c>
      <c r="N12" s="1" t="s">
        <v>105</v>
      </c>
      <c r="O12" s="131" t="s">
        <v>100</v>
      </c>
      <c r="P12" s="124" t="s">
        <v>617</v>
      </c>
      <c r="Q12" s="46" t="s">
        <v>100</v>
      </c>
      <c r="R12" s="1" t="s">
        <v>106</v>
      </c>
      <c r="S12" s="80" t="s">
        <v>25</v>
      </c>
      <c r="T12" s="124"/>
      <c r="U12" s="131" t="s">
        <v>218</v>
      </c>
      <c r="V12" s="124" t="s">
        <v>219</v>
      </c>
      <c r="W12" s="124"/>
      <c r="X12" s="124"/>
      <c r="Y12" s="124"/>
    </row>
    <row r="13" spans="1:25" x14ac:dyDescent="0.3">
      <c r="A13" s="47" t="s">
        <v>680</v>
      </c>
      <c r="B13" s="47">
        <v>2020</v>
      </c>
      <c r="C13" s="109">
        <v>5004</v>
      </c>
      <c r="D13" s="54" t="str">
        <f>VLOOKUP(C13,'1_문헌특성'!C:AQ,2,0)</f>
        <v>Ammann-Reiffer (2020)</v>
      </c>
      <c r="E13" s="54" t="str">
        <f>VLOOKUP(C13,'1_문헌특성'!C:AQ,3,0)</f>
        <v>RCT</v>
      </c>
      <c r="F13" s="110" t="str">
        <f>VLOOKUP(C13, '1_문헌특성'!C:AQ, 8, 0)</f>
        <v>1.뇌성마비</v>
      </c>
      <c r="G13" s="80" t="s">
        <v>100</v>
      </c>
      <c r="H13" s="124" t="s">
        <v>622</v>
      </c>
      <c r="I13" s="131" t="s">
        <v>218</v>
      </c>
      <c r="J13" s="1" t="s">
        <v>612</v>
      </c>
      <c r="K13" s="80" t="s">
        <v>218</v>
      </c>
      <c r="L13" s="124" t="s">
        <v>623</v>
      </c>
      <c r="M13" s="80" t="s">
        <v>101</v>
      </c>
      <c r="N13" s="124" t="s">
        <v>624</v>
      </c>
      <c r="O13" s="131" t="s">
        <v>100</v>
      </c>
      <c r="P13" s="124" t="s">
        <v>613</v>
      </c>
      <c r="Q13" s="129" t="s">
        <v>100</v>
      </c>
      <c r="R13" s="1" t="s">
        <v>106</v>
      </c>
      <c r="S13" s="80" t="s">
        <v>25</v>
      </c>
      <c r="T13" s="124"/>
      <c r="U13" s="131" t="s">
        <v>101</v>
      </c>
      <c r="V13" s="124" t="s">
        <v>625</v>
      </c>
      <c r="W13" s="124"/>
      <c r="X13" s="124"/>
      <c r="Y13" s="124"/>
    </row>
    <row r="14" spans="1:25" x14ac:dyDescent="0.3">
      <c r="A14" s="47" t="s">
        <v>681</v>
      </c>
      <c r="B14" s="47">
        <v>2014</v>
      </c>
      <c r="C14" s="109">
        <v>5076</v>
      </c>
      <c r="D14" s="54" t="str">
        <f>VLOOKUP(C14,'1_문헌특성'!C:AQ,2,0)</f>
        <v>Sarhan (2014)</v>
      </c>
      <c r="E14" s="54" t="str">
        <f>VLOOKUP(C14,'1_문헌특성'!C:AQ,3,0)</f>
        <v>RCT</v>
      </c>
      <c r="F14" s="110" t="str">
        <f>VLOOKUP(C14, '1_문헌특성'!C:AQ, 8, 0)</f>
        <v>1.뇌성마비</v>
      </c>
      <c r="G14" s="80" t="s">
        <v>100</v>
      </c>
      <c r="H14" s="126" t="s">
        <v>611</v>
      </c>
      <c r="I14" s="131" t="s">
        <v>218</v>
      </c>
      <c r="J14" s="1" t="s">
        <v>612</v>
      </c>
      <c r="K14" s="80" t="s">
        <v>100</v>
      </c>
      <c r="L14" s="1" t="s">
        <v>105</v>
      </c>
      <c r="M14" s="80" t="s">
        <v>100</v>
      </c>
      <c r="N14" s="1" t="s">
        <v>105</v>
      </c>
      <c r="O14" s="131" t="s">
        <v>100</v>
      </c>
      <c r="P14" s="124" t="s">
        <v>613</v>
      </c>
      <c r="Q14" s="129" t="s">
        <v>100</v>
      </c>
      <c r="R14" s="1" t="s">
        <v>106</v>
      </c>
      <c r="S14" s="80" t="s">
        <v>25</v>
      </c>
      <c r="T14" s="124"/>
      <c r="U14" s="131" t="s">
        <v>100</v>
      </c>
      <c r="V14" s="124" t="s">
        <v>614</v>
      </c>
      <c r="W14" s="124"/>
      <c r="X14" s="124"/>
      <c r="Y14" s="124"/>
    </row>
    <row r="15" spans="1:25" x14ac:dyDescent="0.3">
      <c r="A15" s="47" t="s">
        <v>688</v>
      </c>
      <c r="B15" s="47">
        <v>2018</v>
      </c>
      <c r="C15" s="132">
        <v>6760</v>
      </c>
      <c r="D15" s="54" t="str">
        <f>VLOOKUP(C15,'1_문헌특성'!C:AQ,2,0)</f>
        <v>Beretta (2018)</v>
      </c>
      <c r="E15" s="54" t="str">
        <f>VLOOKUP(C15,'1_문헌특성'!C:AQ,3,0)</f>
        <v>NRCT</v>
      </c>
      <c r="F15" s="110" t="str">
        <f>VLOOKUP(C15, '1_문헌특성'!C:AQ, 8, 0)</f>
        <v>1.후천성 뇌손상 편측마비_소아청소년</v>
      </c>
      <c r="G15" s="46" t="s">
        <v>25</v>
      </c>
      <c r="H15" s="125"/>
      <c r="I15" s="46" t="s">
        <v>218</v>
      </c>
      <c r="J15" s="47" t="s">
        <v>219</v>
      </c>
      <c r="K15" s="46" t="s">
        <v>100</v>
      </c>
      <c r="L15" s="127" t="s">
        <v>651</v>
      </c>
      <c r="M15" s="46" t="s">
        <v>100</v>
      </c>
      <c r="N15" s="127" t="s">
        <v>651</v>
      </c>
      <c r="O15" s="46" t="s">
        <v>100</v>
      </c>
      <c r="P15" s="130" t="s">
        <v>255</v>
      </c>
      <c r="Q15" s="46" t="s">
        <v>100</v>
      </c>
      <c r="R15" s="127" t="s">
        <v>106</v>
      </c>
      <c r="S15" s="46" t="s">
        <v>101</v>
      </c>
      <c r="T15" s="47" t="s">
        <v>654</v>
      </c>
      <c r="U15" s="46" t="s">
        <v>101</v>
      </c>
      <c r="V15" s="47" t="s">
        <v>222</v>
      </c>
      <c r="W15" s="124"/>
      <c r="X15" s="124"/>
      <c r="Y15" s="124"/>
    </row>
    <row r="16" spans="1:25" s="136" customFormat="1" x14ac:dyDescent="0.3">
      <c r="A16" s="47" t="s">
        <v>687</v>
      </c>
      <c r="B16" s="136">
        <v>2017</v>
      </c>
      <c r="C16" s="133">
        <v>3403</v>
      </c>
      <c r="D16" s="134" t="str">
        <f>VLOOKUP(C16,'1_문헌특성'!C:AQ,2,0)</f>
        <v>Peri (2017)</v>
      </c>
      <c r="E16" s="134" t="str">
        <f>VLOOKUP(C16,'1_문헌특성'!C:AQ,3,0)</f>
        <v>NRCT</v>
      </c>
      <c r="F16" s="135" t="str">
        <f>VLOOKUP(C16, '1_문헌특성'!C:AQ, 8, 0)</f>
        <v>1.뇌성마비</v>
      </c>
      <c r="G16" s="46" t="s">
        <v>25</v>
      </c>
      <c r="H16" s="125"/>
      <c r="I16" s="46" t="s">
        <v>101</v>
      </c>
      <c r="J16" s="47" t="s">
        <v>647</v>
      </c>
      <c r="K16" s="80" t="s">
        <v>100</v>
      </c>
      <c r="L16" s="1" t="s">
        <v>105</v>
      </c>
      <c r="M16" s="80" t="s">
        <v>100</v>
      </c>
      <c r="N16" s="1" t="s">
        <v>105</v>
      </c>
      <c r="O16" s="46" t="s">
        <v>100</v>
      </c>
      <c r="P16" s="47" t="s">
        <v>648</v>
      </c>
      <c r="Q16" s="46" t="s">
        <v>100</v>
      </c>
      <c r="R16" s="47" t="s">
        <v>106</v>
      </c>
      <c r="S16" s="46" t="s">
        <v>100</v>
      </c>
      <c r="T16" s="47" t="s">
        <v>650</v>
      </c>
      <c r="U16" s="46" t="s">
        <v>100</v>
      </c>
      <c r="V16" s="47" t="s">
        <v>649</v>
      </c>
    </row>
    <row r="17" spans="3:19" x14ac:dyDescent="0.3">
      <c r="C17" s="19"/>
      <c r="G17" s="46"/>
      <c r="I17" s="128"/>
      <c r="K17" s="46"/>
      <c r="M17" s="46"/>
      <c r="S17" s="46"/>
    </row>
    <row r="18" spans="3:19" x14ac:dyDescent="0.3">
      <c r="C18" s="19"/>
      <c r="G18" s="46"/>
      <c r="I18" s="128"/>
      <c r="K18" s="46"/>
      <c r="M18" s="46"/>
      <c r="S18" s="46"/>
    </row>
    <row r="19" spans="3:19" x14ac:dyDescent="0.3">
      <c r="G19" s="46"/>
      <c r="K19" s="46"/>
      <c r="M19" s="46"/>
      <c r="S19" s="46"/>
    </row>
    <row r="20" spans="3:19" x14ac:dyDescent="0.3">
      <c r="G20" s="46"/>
      <c r="K20" s="46"/>
      <c r="M20" s="46"/>
      <c r="S20" s="46"/>
    </row>
    <row r="21" spans="3:19" x14ac:dyDescent="0.3">
      <c r="G21" s="46"/>
      <c r="K21" s="46"/>
      <c r="M21" s="46"/>
      <c r="S21" s="46"/>
    </row>
    <row r="22" spans="3:19" x14ac:dyDescent="0.3">
      <c r="G22" s="46"/>
      <c r="K22" s="46"/>
      <c r="M22" s="46"/>
      <c r="S22" s="46"/>
    </row>
    <row r="23" spans="3:19" x14ac:dyDescent="0.3">
      <c r="G23" s="46"/>
      <c r="K23" s="46"/>
      <c r="M23" s="46"/>
      <c r="S23" s="46"/>
    </row>
    <row r="24" spans="3:19" x14ac:dyDescent="0.3">
      <c r="G24" s="46"/>
      <c r="K24" s="46"/>
      <c r="M24" s="46"/>
    </row>
    <row r="25" spans="3:19" x14ac:dyDescent="0.3">
      <c r="G25" s="46"/>
      <c r="K25" s="46"/>
      <c r="M25" s="46"/>
    </row>
    <row r="26" spans="3:19" x14ac:dyDescent="0.3">
      <c r="G26" s="46"/>
      <c r="K26" s="46"/>
      <c r="M26" s="46"/>
    </row>
    <row r="27" spans="3:19" x14ac:dyDescent="0.3">
      <c r="G27" s="46"/>
      <c r="K27" s="46"/>
      <c r="M27" s="46"/>
    </row>
    <row r="28" spans="3:19" x14ac:dyDescent="0.3">
      <c r="G28" s="46"/>
      <c r="K28" s="46"/>
    </row>
    <row r="29" spans="3:19" x14ac:dyDescent="0.3">
      <c r="G29" s="46"/>
      <c r="K29" s="46"/>
    </row>
    <row r="30" spans="3:19" x14ac:dyDescent="0.3">
      <c r="G30" s="46"/>
      <c r="K30" s="46"/>
    </row>
    <row r="31" spans="3:19" x14ac:dyDescent="0.3">
      <c r="G31" s="46"/>
      <c r="K31" s="46"/>
    </row>
    <row r="32" spans="3:19" x14ac:dyDescent="0.3">
      <c r="G32" s="46"/>
      <c r="K32" s="46"/>
    </row>
    <row r="33" spans="7:11" x14ac:dyDescent="0.3">
      <c r="G33" s="46"/>
      <c r="K33" s="46"/>
    </row>
    <row r="34" spans="7:11" x14ac:dyDescent="0.3">
      <c r="G34" s="46"/>
      <c r="K34" s="46"/>
    </row>
    <row r="35" spans="7:11" x14ac:dyDescent="0.3">
      <c r="G35" s="46"/>
      <c r="K35" s="46"/>
    </row>
    <row r="36" spans="7:11" x14ac:dyDescent="0.3">
      <c r="G36" s="46"/>
      <c r="K36" s="46"/>
    </row>
    <row r="37" spans="7:11" x14ac:dyDescent="0.3">
      <c r="G37" s="46"/>
      <c r="K37" s="46"/>
    </row>
    <row r="38" spans="7:11" x14ac:dyDescent="0.3">
      <c r="G38" s="46"/>
      <c r="K38" s="46"/>
    </row>
    <row r="39" spans="7:11" x14ac:dyDescent="0.3">
      <c r="G39" s="46"/>
      <c r="K39" s="46"/>
    </row>
    <row r="40" spans="7:11" x14ac:dyDescent="0.3">
      <c r="G40" s="46"/>
      <c r="K40" s="46"/>
    </row>
    <row r="41" spans="7:11" x14ac:dyDescent="0.3">
      <c r="G41" s="46"/>
      <c r="K41" s="46"/>
    </row>
    <row r="42" spans="7:11" x14ac:dyDescent="0.3">
      <c r="G42" s="46"/>
      <c r="K42" s="46"/>
    </row>
    <row r="43" spans="7:11" x14ac:dyDescent="0.3">
      <c r="G43" s="46"/>
      <c r="K43" s="46"/>
    </row>
    <row r="44" spans="7:11" x14ac:dyDescent="0.3">
      <c r="G44" s="46"/>
      <c r="K44" s="46"/>
    </row>
    <row r="45" spans="7:11" x14ac:dyDescent="0.3">
      <c r="G45" s="46"/>
      <c r="K45" s="46"/>
    </row>
    <row r="46" spans="7:11" x14ac:dyDescent="0.3">
      <c r="G46" s="46"/>
      <c r="K46" s="46"/>
    </row>
    <row r="47" spans="7:11" x14ac:dyDescent="0.3">
      <c r="G47" s="46"/>
      <c r="K47" s="46"/>
    </row>
    <row r="48" spans="7:11" x14ac:dyDescent="0.3">
      <c r="G48" s="46"/>
      <c r="K48" s="46"/>
    </row>
    <row r="49" spans="7:11" x14ac:dyDescent="0.3">
      <c r="G49" s="46"/>
      <c r="K49" s="46"/>
    </row>
    <row r="50" spans="7:11" x14ac:dyDescent="0.3">
      <c r="G50" s="46"/>
      <c r="K50" s="46"/>
    </row>
    <row r="51" spans="7:11" x14ac:dyDescent="0.3">
      <c r="G51" s="46"/>
      <c r="K51" s="46"/>
    </row>
    <row r="52" spans="7:11" x14ac:dyDescent="0.3">
      <c r="G52" s="46"/>
      <c r="K52" s="46"/>
    </row>
    <row r="53" spans="7:11" x14ac:dyDescent="0.3">
      <c r="G53" s="46"/>
      <c r="K53" s="46"/>
    </row>
    <row r="54" spans="7:11" x14ac:dyDescent="0.3">
      <c r="G54" s="46"/>
      <c r="K54" s="46"/>
    </row>
    <row r="55" spans="7:11" x14ac:dyDescent="0.3">
      <c r="G55" s="46"/>
      <c r="K55" s="46"/>
    </row>
    <row r="56" spans="7:11" x14ac:dyDescent="0.3">
      <c r="G56" s="46"/>
      <c r="K56" s="46"/>
    </row>
    <row r="57" spans="7:11" x14ac:dyDescent="0.3">
      <c r="G57" s="46"/>
      <c r="K57" s="46"/>
    </row>
    <row r="58" spans="7:11" x14ac:dyDescent="0.3">
      <c r="G58" s="46"/>
      <c r="K58" s="46"/>
    </row>
    <row r="59" spans="7:11" x14ac:dyDescent="0.3">
      <c r="G59" s="46"/>
      <c r="K59" s="46"/>
    </row>
    <row r="60" spans="7:11" x14ac:dyDescent="0.3">
      <c r="G60" s="46"/>
      <c r="K60" s="46"/>
    </row>
    <row r="61" spans="7:11" x14ac:dyDescent="0.3">
      <c r="G61" s="46"/>
      <c r="K61" s="46"/>
    </row>
    <row r="62" spans="7:11" x14ac:dyDescent="0.3">
      <c r="G62" s="46"/>
      <c r="K62" s="46"/>
    </row>
    <row r="63" spans="7:11" x14ac:dyDescent="0.3">
      <c r="G63" s="46"/>
      <c r="K63" s="46"/>
    </row>
    <row r="64" spans="7:11" x14ac:dyDescent="0.3">
      <c r="G64" s="46"/>
      <c r="K64" s="46"/>
    </row>
    <row r="65" spans="7:11" x14ac:dyDescent="0.3">
      <c r="G65" s="46"/>
      <c r="K65" s="46"/>
    </row>
    <row r="66" spans="7:11" x14ac:dyDescent="0.3">
      <c r="G66" s="46"/>
      <c r="K66" s="46"/>
    </row>
    <row r="67" spans="7:11" x14ac:dyDescent="0.3">
      <c r="G67" s="46"/>
      <c r="K67" s="46"/>
    </row>
    <row r="68" spans="7:11" x14ac:dyDescent="0.3">
      <c r="G68" s="46"/>
      <c r="K68" s="46"/>
    </row>
    <row r="69" spans="7:11" x14ac:dyDescent="0.3">
      <c r="G69" s="46"/>
      <c r="K69" s="46"/>
    </row>
    <row r="70" spans="7:11" x14ac:dyDescent="0.3">
      <c r="G70" s="46"/>
      <c r="K70" s="46"/>
    </row>
    <row r="71" spans="7:11" x14ac:dyDescent="0.3">
      <c r="G71" s="46"/>
      <c r="K71" s="46"/>
    </row>
    <row r="72" spans="7:11" x14ac:dyDescent="0.3">
      <c r="G72" s="46"/>
      <c r="K72" s="46"/>
    </row>
    <row r="73" spans="7:11" x14ac:dyDescent="0.3">
      <c r="G73" s="46"/>
      <c r="K73" s="46"/>
    </row>
    <row r="74" spans="7:11" x14ac:dyDescent="0.3">
      <c r="G74" s="46"/>
      <c r="K74" s="46"/>
    </row>
    <row r="75" spans="7:11" x14ac:dyDescent="0.3">
      <c r="G75" s="46"/>
      <c r="K75" s="46"/>
    </row>
    <row r="76" spans="7:11" x14ac:dyDescent="0.3">
      <c r="G76" s="46"/>
    </row>
    <row r="77" spans="7:11" x14ac:dyDescent="0.3">
      <c r="G77" s="46"/>
    </row>
    <row r="78" spans="7:11" x14ac:dyDescent="0.3">
      <c r="G78" s="46"/>
    </row>
    <row r="79" spans="7:11" x14ac:dyDescent="0.3">
      <c r="G79" s="46"/>
    </row>
    <row r="80" spans="7:11" x14ac:dyDescent="0.3">
      <c r="G80" s="46"/>
    </row>
    <row r="81" spans="7:7" x14ac:dyDescent="0.3">
      <c r="G81" s="46"/>
    </row>
    <row r="82" spans="7:7" x14ac:dyDescent="0.3">
      <c r="G82" s="46"/>
    </row>
    <row r="83" spans="7:7" x14ac:dyDescent="0.3">
      <c r="G83" s="46"/>
    </row>
    <row r="84" spans="7:7" x14ac:dyDescent="0.3">
      <c r="G84" s="46"/>
    </row>
    <row r="85" spans="7:7" x14ac:dyDescent="0.3">
      <c r="G85" s="46"/>
    </row>
    <row r="86" spans="7:7" x14ac:dyDescent="0.3">
      <c r="G86" s="46"/>
    </row>
    <row r="87" spans="7:7" x14ac:dyDescent="0.3">
      <c r="G87" s="46"/>
    </row>
    <row r="88" spans="7:7" x14ac:dyDescent="0.3">
      <c r="G88" s="46"/>
    </row>
    <row r="89" spans="7:7" x14ac:dyDescent="0.3">
      <c r="G89" s="46"/>
    </row>
    <row r="90" spans="7:7" x14ac:dyDescent="0.3">
      <c r="G90" s="46"/>
    </row>
    <row r="91" spans="7:7" x14ac:dyDescent="0.3">
      <c r="G91" s="46"/>
    </row>
    <row r="92" spans="7:7" x14ac:dyDescent="0.3">
      <c r="G92" s="46"/>
    </row>
    <row r="93" spans="7:7" x14ac:dyDescent="0.3">
      <c r="G93" s="46"/>
    </row>
    <row r="94" spans="7:7" x14ac:dyDescent="0.3">
      <c r="G94" s="46"/>
    </row>
    <row r="95" spans="7:7" x14ac:dyDescent="0.3">
      <c r="G95" s="46"/>
    </row>
    <row r="96" spans="7:7" x14ac:dyDescent="0.3">
      <c r="G96" s="46"/>
    </row>
    <row r="97" spans="7:7" x14ac:dyDescent="0.3">
      <c r="G97" s="46"/>
    </row>
    <row r="98" spans="7:7" x14ac:dyDescent="0.3">
      <c r="G98" s="46"/>
    </row>
    <row r="99" spans="7:7" x14ac:dyDescent="0.3">
      <c r="G99" s="46"/>
    </row>
    <row r="100" spans="7:7" x14ac:dyDescent="0.3">
      <c r="G100" s="46"/>
    </row>
    <row r="101" spans="7:7" x14ac:dyDescent="0.3">
      <c r="G101" s="46"/>
    </row>
    <row r="102" spans="7:7" x14ac:dyDescent="0.3">
      <c r="G102" s="46"/>
    </row>
    <row r="103" spans="7:7" x14ac:dyDescent="0.3">
      <c r="G103" s="46"/>
    </row>
    <row r="104" spans="7:7" x14ac:dyDescent="0.3">
      <c r="G104" s="46"/>
    </row>
    <row r="105" spans="7:7" x14ac:dyDescent="0.3">
      <c r="G105" s="46"/>
    </row>
    <row r="106" spans="7:7" x14ac:dyDescent="0.3">
      <c r="G106" s="46"/>
    </row>
    <row r="107" spans="7:7" x14ac:dyDescent="0.3">
      <c r="G107" s="46"/>
    </row>
    <row r="108" spans="7:7" x14ac:dyDescent="0.3">
      <c r="G108" s="46"/>
    </row>
    <row r="109" spans="7:7" x14ac:dyDescent="0.3">
      <c r="G109" s="46"/>
    </row>
    <row r="110" spans="7:7" x14ac:dyDescent="0.3">
      <c r="G110" s="46"/>
    </row>
    <row r="111" spans="7:7" x14ac:dyDescent="0.3">
      <c r="G111" s="46"/>
    </row>
    <row r="112" spans="7:7" x14ac:dyDescent="0.3">
      <c r="G112" s="46"/>
    </row>
    <row r="113" spans="7:7" x14ac:dyDescent="0.3">
      <c r="G113" s="46"/>
    </row>
    <row r="114" spans="7:7" x14ac:dyDescent="0.3">
      <c r="G114" s="46"/>
    </row>
    <row r="115" spans="7:7" x14ac:dyDescent="0.3">
      <c r="G115" s="46"/>
    </row>
    <row r="116" spans="7:7" x14ac:dyDescent="0.3">
      <c r="G116" s="46"/>
    </row>
    <row r="117" spans="7:7" x14ac:dyDescent="0.3">
      <c r="G117" s="46"/>
    </row>
    <row r="118" spans="7:7" x14ac:dyDescent="0.3">
      <c r="G118" s="46"/>
    </row>
    <row r="119" spans="7:7" x14ac:dyDescent="0.3">
      <c r="G119" s="46"/>
    </row>
  </sheetData>
  <sheetProtection algorithmName="SHA-512" hashValue="2l1tWL7J5qfxXkY+g82WaunNvQ+0UN3JxGQ9OKyHhxZMGJlu4nH9RVHafgdE4R80l59DpTxUSjrttOifKRgSeA==" saltValue="qZ7qsR8nOTEOy0ttDY0+og==" spinCount="100000" sheet="1" objects="1" scenarios="1" selectLockedCells="1" selectUnlockedCells="1"/>
  <autoFilter ref="C4:Y16">
    <sortState ref="C6:Y29">
      <sortCondition ref="C3"/>
    </sortState>
  </autoFilter>
  <sortState ref="C4:Y56">
    <sortCondition ref="C4:C56"/>
  </sortState>
  <mergeCells count="20">
    <mergeCell ref="H3:H4"/>
    <mergeCell ref="T3:T4"/>
    <mergeCell ref="I3:I4"/>
    <mergeCell ref="K3:K4"/>
    <mergeCell ref="M3:M4"/>
    <mergeCell ref="O3:O4"/>
    <mergeCell ref="Q3:Q4"/>
    <mergeCell ref="S3:S4"/>
    <mergeCell ref="J3:J4"/>
    <mergeCell ref="C3:C4"/>
    <mergeCell ref="D3:D4"/>
    <mergeCell ref="E3:E4"/>
    <mergeCell ref="F3:F4"/>
    <mergeCell ref="G3:G4"/>
    <mergeCell ref="L3:L4"/>
    <mergeCell ref="N3:N4"/>
    <mergeCell ref="P3:P4"/>
    <mergeCell ref="R3:R4"/>
    <mergeCell ref="V3:V4"/>
    <mergeCell ref="U3:U4"/>
  </mergeCells>
  <phoneticPr fontId="1" type="noConversion"/>
  <conditionalFormatting sqref="G3:H3">
    <cfRule type="iconSet" priority="398">
      <iconSet iconSet="3Symbols">
        <cfvo type="percent" val="0"/>
        <cfvo type="percent" val="&quot;L&quot;"/>
        <cfvo type="percent" val="&quot;H&quot;"/>
      </iconSet>
    </cfRule>
  </conditionalFormatting>
  <conditionalFormatting sqref="J3">
    <cfRule type="iconSet" priority="397">
      <iconSet iconSet="3Symbols">
        <cfvo type="percent" val="0"/>
        <cfvo type="percent" val="&quot;L&quot;"/>
        <cfvo type="percent" val="&quot;H&quot;"/>
      </iconSet>
    </cfRule>
  </conditionalFormatting>
  <conditionalFormatting sqref="L3">
    <cfRule type="iconSet" priority="396">
      <iconSet iconSet="3Symbols">
        <cfvo type="percent" val="0"/>
        <cfvo type="percent" val="&quot;L&quot;"/>
        <cfvo type="percent" val="&quot;H&quot;"/>
      </iconSet>
    </cfRule>
  </conditionalFormatting>
  <conditionalFormatting sqref="N3">
    <cfRule type="iconSet" priority="395">
      <iconSet iconSet="3Symbols">
        <cfvo type="percent" val="0"/>
        <cfvo type="percent" val="&quot;L&quot;"/>
        <cfvo type="percent" val="&quot;H&quot;"/>
      </iconSet>
    </cfRule>
  </conditionalFormatting>
  <conditionalFormatting sqref="P3">
    <cfRule type="iconSet" priority="394">
      <iconSet iconSet="3Symbols">
        <cfvo type="percent" val="0"/>
        <cfvo type="percent" val="&quot;L&quot;"/>
        <cfvo type="percent" val="&quot;H&quot;"/>
      </iconSet>
    </cfRule>
  </conditionalFormatting>
  <conditionalFormatting sqref="R3">
    <cfRule type="iconSet" priority="393">
      <iconSet iconSet="3Symbols">
        <cfvo type="percent" val="0"/>
        <cfvo type="percent" val="&quot;L&quot;"/>
        <cfvo type="percent" val="&quot;H&quot;"/>
      </iconSet>
    </cfRule>
  </conditionalFormatting>
  <conditionalFormatting sqref="V3">
    <cfRule type="iconSet" priority="392">
      <iconSet iconSet="3Symbols">
        <cfvo type="percent" val="0"/>
        <cfvo type="percent" val="&quot;L&quot;"/>
        <cfvo type="percent" val="&quot;H&quot;"/>
      </iconSet>
    </cfRule>
  </conditionalFormatting>
  <conditionalFormatting sqref="T3">
    <cfRule type="iconSet" priority="391">
      <iconSet iconSet="3Symbols">
        <cfvo type="percent" val="0"/>
        <cfvo type="percent" val="&quot;L&quot;"/>
        <cfvo type="percent" val="&quot;H&quot;"/>
      </iconSet>
    </cfRule>
  </conditionalFormatting>
  <conditionalFormatting sqref="U5 S5 I5 G5 K5 Q8 I8 O5:O8 S7:S8 I10:I12 K10:K14 S10:S14 S17:S23 K17:K75 U7:U9 M17:M27 G17:G119 M10:M14 K7:K8 M7:M8 G7:G14">
    <cfRule type="containsText" dxfId="110" priority="385" operator="containsText" text="H">
      <formula>NOT(ISERROR(SEARCH("H",G5)))</formula>
    </cfRule>
    <cfRule type="containsText" dxfId="109" priority="386" operator="containsText" text="U">
      <formula>NOT(ISERROR(SEARCH("U",G5)))</formula>
    </cfRule>
  </conditionalFormatting>
  <conditionalFormatting sqref="U5 S5 I5 G5 K5 Q8 I8 O5:O8 S7:S8 I10:I12 K10:K14 S10:S14 S17:S23 K17:K75 U7:U9 M17:M27 G17:G119 M10:M14 K7:K8 M7:M8 G7:G14">
    <cfRule type="containsText" dxfId="108" priority="390" operator="containsText" text="L">
      <formula>NOT(ISERROR(SEARCH("L",G5)))</formula>
    </cfRule>
  </conditionalFormatting>
  <conditionalFormatting sqref="M5">
    <cfRule type="containsText" dxfId="95" priority="324" operator="containsText" text="L">
      <formula>NOT(ISERROR(SEARCH("L",M5)))</formula>
    </cfRule>
  </conditionalFormatting>
  <conditionalFormatting sqref="M5">
    <cfRule type="containsText" dxfId="94" priority="322" operator="containsText" text="H">
      <formula>NOT(ISERROR(SEARCH("H",M5)))</formula>
    </cfRule>
    <cfRule type="containsText" dxfId="93" priority="323" operator="containsText" text="U">
      <formula>NOT(ISERROR(SEARCH("U",M5)))</formula>
    </cfRule>
  </conditionalFormatting>
  <conditionalFormatting sqref="Q5">
    <cfRule type="containsText" dxfId="92" priority="319" operator="containsText" text="H">
      <formula>NOT(ISERROR(SEARCH("H",Q5)))</formula>
    </cfRule>
    <cfRule type="containsText" dxfId="91" priority="320" operator="containsText" text="U">
      <formula>NOT(ISERROR(SEARCH("U",Q5)))</formula>
    </cfRule>
  </conditionalFormatting>
  <conditionalFormatting sqref="Q5">
    <cfRule type="containsText" dxfId="90" priority="321" operator="containsText" text="L">
      <formula>NOT(ISERROR(SEARCH("L",Q5)))</formula>
    </cfRule>
  </conditionalFormatting>
  <conditionalFormatting sqref="I6">
    <cfRule type="containsText" dxfId="89" priority="292" operator="containsText" text="H">
      <formula>NOT(ISERROR(SEARCH("H",I6)))</formula>
    </cfRule>
    <cfRule type="containsText" dxfId="88" priority="293" operator="containsText" text="U">
      <formula>NOT(ISERROR(SEARCH("U",I6)))</formula>
    </cfRule>
  </conditionalFormatting>
  <conditionalFormatting sqref="I6">
    <cfRule type="containsText" dxfId="87" priority="294" operator="containsText" text="L">
      <formula>NOT(ISERROR(SEARCH("L",I6)))</formula>
    </cfRule>
  </conditionalFormatting>
  <conditionalFormatting sqref="U6">
    <cfRule type="containsText" dxfId="86" priority="304" operator="containsText" text="H">
      <formula>NOT(ISERROR(SEARCH("H",U6)))</formula>
    </cfRule>
    <cfRule type="containsText" dxfId="85" priority="305" operator="containsText" text="U">
      <formula>NOT(ISERROR(SEARCH("U",U6)))</formula>
    </cfRule>
  </conditionalFormatting>
  <conditionalFormatting sqref="U6">
    <cfRule type="containsText" dxfId="84" priority="306" operator="containsText" text="L">
      <formula>NOT(ISERROR(SEARCH("L",U6)))</formula>
    </cfRule>
  </conditionalFormatting>
  <conditionalFormatting sqref="G6">
    <cfRule type="containsText" dxfId="83" priority="295" operator="containsText" text="H">
      <formula>NOT(ISERROR(SEARCH("H",G6)))</formula>
    </cfRule>
    <cfRule type="containsText" dxfId="82" priority="296" operator="containsText" text="U">
      <formula>NOT(ISERROR(SEARCH("U",G6)))</formula>
    </cfRule>
  </conditionalFormatting>
  <conditionalFormatting sqref="G6">
    <cfRule type="containsText" dxfId="81" priority="297" operator="containsText" text="L">
      <formula>NOT(ISERROR(SEARCH("L",G6)))</formula>
    </cfRule>
  </conditionalFormatting>
  <conditionalFormatting sqref="K6">
    <cfRule type="containsText" dxfId="80" priority="289" operator="containsText" text="H">
      <formula>NOT(ISERROR(SEARCH("H",K6)))</formula>
    </cfRule>
    <cfRule type="containsText" dxfId="79" priority="290" operator="containsText" text="U">
      <formula>NOT(ISERROR(SEARCH("U",K6)))</formula>
    </cfRule>
  </conditionalFormatting>
  <conditionalFormatting sqref="K6">
    <cfRule type="containsText" dxfId="78" priority="291" operator="containsText" text="L">
      <formula>NOT(ISERROR(SEARCH("L",K6)))</formula>
    </cfRule>
  </conditionalFormatting>
  <conditionalFormatting sqref="M6">
    <cfRule type="containsText" dxfId="77" priority="286" operator="containsText" text="H">
      <formula>NOT(ISERROR(SEARCH("H",M6)))</formula>
    </cfRule>
    <cfRule type="containsText" dxfId="76" priority="287" operator="containsText" text="U">
      <formula>NOT(ISERROR(SEARCH("U",M6)))</formula>
    </cfRule>
  </conditionalFormatting>
  <conditionalFormatting sqref="M6">
    <cfRule type="containsText" dxfId="75" priority="288" operator="containsText" text="L">
      <formula>NOT(ISERROR(SEARCH("L",M6)))</formula>
    </cfRule>
  </conditionalFormatting>
  <conditionalFormatting sqref="Q6">
    <cfRule type="containsText" dxfId="74" priority="283" operator="containsText" text="H">
      <formula>NOT(ISERROR(SEARCH("H",Q6)))</formula>
    </cfRule>
    <cfRule type="containsText" dxfId="73" priority="284" operator="containsText" text="U">
      <formula>NOT(ISERROR(SEARCH("U",Q6)))</formula>
    </cfRule>
  </conditionalFormatting>
  <conditionalFormatting sqref="Q6">
    <cfRule type="containsText" dxfId="72" priority="285" operator="containsText" text="L">
      <formula>NOT(ISERROR(SEARCH("L",Q6)))</formula>
    </cfRule>
  </conditionalFormatting>
  <conditionalFormatting sqref="S6">
    <cfRule type="containsText" dxfId="71" priority="280" operator="containsText" text="H">
      <formula>NOT(ISERROR(SEARCH("H",S6)))</formula>
    </cfRule>
    <cfRule type="containsText" dxfId="70" priority="281" operator="containsText" text="U">
      <formula>NOT(ISERROR(SEARCH("U",S6)))</formula>
    </cfRule>
  </conditionalFormatting>
  <conditionalFormatting sqref="S6">
    <cfRule type="containsText" dxfId="69" priority="282" operator="containsText" text="L">
      <formula>NOT(ISERROR(SEARCH("L",S6)))</formula>
    </cfRule>
  </conditionalFormatting>
  <conditionalFormatting sqref="I7">
    <cfRule type="containsText" dxfId="68" priority="217" operator="containsText" text="H">
      <formula>NOT(ISERROR(SEARCH("H",I7)))</formula>
    </cfRule>
    <cfRule type="containsText" dxfId="67" priority="218" operator="containsText" text="U">
      <formula>NOT(ISERROR(SEARCH("U",I7)))</formula>
    </cfRule>
  </conditionalFormatting>
  <conditionalFormatting sqref="I7">
    <cfRule type="containsText" dxfId="66" priority="219" operator="containsText" text="L">
      <formula>NOT(ISERROR(SEARCH("L",I7)))</formula>
    </cfRule>
  </conditionalFormatting>
  <conditionalFormatting sqref="Q7">
    <cfRule type="containsText" dxfId="65" priority="214" operator="containsText" text="H">
      <formula>NOT(ISERROR(SEARCH("H",Q7)))</formula>
    </cfRule>
    <cfRule type="containsText" dxfId="64" priority="215" operator="containsText" text="U">
      <formula>NOT(ISERROR(SEARCH("U",Q7)))</formula>
    </cfRule>
  </conditionalFormatting>
  <conditionalFormatting sqref="Q7">
    <cfRule type="containsText" dxfId="63" priority="216" operator="containsText" text="L">
      <formula>NOT(ISERROR(SEARCH("L",Q7)))</formula>
    </cfRule>
  </conditionalFormatting>
  <conditionalFormatting sqref="O9 S9">
    <cfRule type="containsText" dxfId="62" priority="184" operator="containsText" text="H">
      <formula>NOT(ISERROR(SEARCH("H",O9)))</formula>
    </cfRule>
    <cfRule type="containsText" dxfId="61" priority="185" operator="containsText" text="U">
      <formula>NOT(ISERROR(SEARCH("U",O9)))</formula>
    </cfRule>
  </conditionalFormatting>
  <conditionalFormatting sqref="O9 S9">
    <cfRule type="containsText" dxfId="60" priority="186" operator="containsText" text="L">
      <formula>NOT(ISERROR(SEARCH("L",O9)))</formula>
    </cfRule>
  </conditionalFormatting>
  <conditionalFormatting sqref="I9">
    <cfRule type="containsText" dxfId="59" priority="172" operator="containsText" text="H">
      <formula>NOT(ISERROR(SEARCH("H",I9)))</formula>
    </cfRule>
    <cfRule type="containsText" dxfId="58" priority="173" operator="containsText" text="U">
      <formula>NOT(ISERROR(SEARCH("U",I9)))</formula>
    </cfRule>
  </conditionalFormatting>
  <conditionalFormatting sqref="I9">
    <cfRule type="containsText" dxfId="57" priority="174" operator="containsText" text="L">
      <formula>NOT(ISERROR(SEARCH("L",I9)))</formula>
    </cfRule>
  </conditionalFormatting>
  <conditionalFormatting sqref="K9">
    <cfRule type="containsText" dxfId="56" priority="169" operator="containsText" text="H">
      <formula>NOT(ISERROR(SEARCH("H",K9)))</formula>
    </cfRule>
    <cfRule type="containsText" dxfId="55" priority="170" operator="containsText" text="U">
      <formula>NOT(ISERROR(SEARCH("U",K9)))</formula>
    </cfRule>
  </conditionalFormatting>
  <conditionalFormatting sqref="K9">
    <cfRule type="containsText" dxfId="54" priority="171" operator="containsText" text="L">
      <formula>NOT(ISERROR(SEARCH("L",K9)))</formula>
    </cfRule>
  </conditionalFormatting>
  <conditionalFormatting sqref="M9">
    <cfRule type="containsText" dxfId="53" priority="166" operator="containsText" text="H">
      <formula>NOT(ISERROR(SEARCH("H",M9)))</formula>
    </cfRule>
    <cfRule type="containsText" dxfId="52" priority="167" operator="containsText" text="U">
      <formula>NOT(ISERROR(SEARCH("U",M9)))</formula>
    </cfRule>
  </conditionalFormatting>
  <conditionalFormatting sqref="M9">
    <cfRule type="containsText" dxfId="51" priority="168" operator="containsText" text="L">
      <formula>NOT(ISERROR(SEARCH("L",M9)))</formula>
    </cfRule>
  </conditionalFormatting>
  <conditionalFormatting sqref="Q9">
    <cfRule type="containsText" dxfId="50" priority="163" operator="containsText" text="H">
      <formula>NOT(ISERROR(SEARCH("H",Q9)))</formula>
    </cfRule>
    <cfRule type="containsText" dxfId="49" priority="164" operator="containsText" text="U">
      <formula>NOT(ISERROR(SEARCH("U",Q9)))</formula>
    </cfRule>
  </conditionalFormatting>
  <conditionalFormatting sqref="Q9">
    <cfRule type="containsText" dxfId="48" priority="165" operator="containsText" text="L">
      <formula>NOT(ISERROR(SEARCH("L",Q9)))</formula>
    </cfRule>
  </conditionalFormatting>
  <conditionalFormatting sqref="Q10">
    <cfRule type="containsText" dxfId="47" priority="64" operator="containsText" text="H">
      <formula>NOT(ISERROR(SEARCH("H",Q10)))</formula>
    </cfRule>
    <cfRule type="containsText" dxfId="46" priority="65" operator="containsText" text="U">
      <formula>NOT(ISERROR(SEARCH("U",Q10)))</formula>
    </cfRule>
  </conditionalFormatting>
  <conditionalFormatting sqref="Q10">
    <cfRule type="containsText" dxfId="45" priority="66" operator="containsText" text="L">
      <formula>NOT(ISERROR(SEARCH("L",Q10)))</formula>
    </cfRule>
  </conditionalFormatting>
  <conditionalFormatting sqref="Q11">
    <cfRule type="containsText" dxfId="44" priority="63" operator="containsText" text="L">
      <formula>NOT(ISERROR(SEARCH("L",Q11)))</formula>
    </cfRule>
  </conditionalFormatting>
  <conditionalFormatting sqref="Q11">
    <cfRule type="containsText" dxfId="43" priority="61" operator="containsText" text="H">
      <formula>NOT(ISERROR(SEARCH("H",Q11)))</formula>
    </cfRule>
    <cfRule type="containsText" dxfId="42" priority="62" operator="containsText" text="U">
      <formula>NOT(ISERROR(SEARCH("U",Q11)))</formula>
    </cfRule>
  </conditionalFormatting>
  <conditionalFormatting sqref="Q12">
    <cfRule type="containsText" dxfId="41" priority="58" operator="containsText" text="H">
      <formula>NOT(ISERROR(SEARCH("H",Q12)))</formula>
    </cfRule>
    <cfRule type="containsText" dxfId="40" priority="59" operator="containsText" text="U">
      <formula>NOT(ISERROR(SEARCH("U",Q12)))</formula>
    </cfRule>
  </conditionalFormatting>
  <conditionalFormatting sqref="Q12">
    <cfRule type="containsText" dxfId="39" priority="60" operator="containsText" text="L">
      <formula>NOT(ISERROR(SEARCH("L",Q12)))</formula>
    </cfRule>
  </conditionalFormatting>
  <conditionalFormatting sqref="Q13">
    <cfRule type="containsText" dxfId="38" priority="55" operator="containsText" text="H">
      <formula>NOT(ISERROR(SEARCH("H",Q13)))</formula>
    </cfRule>
    <cfRule type="containsText" dxfId="37" priority="56" operator="containsText" text="U">
      <formula>NOT(ISERROR(SEARCH("U",Q13)))</formula>
    </cfRule>
  </conditionalFormatting>
  <conditionalFormatting sqref="Q13">
    <cfRule type="containsText" dxfId="36" priority="57" operator="containsText" text="L">
      <formula>NOT(ISERROR(SEARCH("L",Q13)))</formula>
    </cfRule>
  </conditionalFormatting>
  <conditionalFormatting sqref="Q14">
    <cfRule type="containsText" dxfId="35" priority="52" operator="containsText" text="H">
      <formula>NOT(ISERROR(SEARCH("H",Q14)))</formula>
    </cfRule>
    <cfRule type="containsText" dxfId="34" priority="53" operator="containsText" text="U">
      <formula>NOT(ISERROR(SEARCH("U",Q14)))</formula>
    </cfRule>
  </conditionalFormatting>
  <conditionalFormatting sqref="Q14">
    <cfRule type="containsText" dxfId="33" priority="54" operator="containsText" text="L">
      <formula>NOT(ISERROR(SEARCH("L",Q14)))</formula>
    </cfRule>
  </conditionalFormatting>
  <conditionalFormatting sqref="O16">
    <cfRule type="containsText" dxfId="32" priority="31" operator="containsText" text="H">
      <formula>NOT(ISERROR(SEARCH("H",O16)))</formula>
    </cfRule>
    <cfRule type="containsText" dxfId="31" priority="32" operator="containsText" text="U">
      <formula>NOT(ISERROR(SEARCH("U",O16)))</formula>
    </cfRule>
  </conditionalFormatting>
  <conditionalFormatting sqref="O16">
    <cfRule type="containsText" dxfId="30" priority="33" operator="containsText" text="L">
      <formula>NOT(ISERROR(SEARCH("L",O16)))</formula>
    </cfRule>
  </conditionalFormatting>
  <conditionalFormatting sqref="I16">
    <cfRule type="containsText" dxfId="29" priority="22" operator="containsText" text="H">
      <formula>NOT(ISERROR(SEARCH("H",I16)))</formula>
    </cfRule>
    <cfRule type="containsText" dxfId="28" priority="23" operator="containsText" text="U">
      <formula>NOT(ISERROR(SEARCH("U",I16)))</formula>
    </cfRule>
  </conditionalFormatting>
  <conditionalFormatting sqref="I16">
    <cfRule type="containsText" dxfId="27" priority="24" operator="containsText" text="L">
      <formula>NOT(ISERROR(SEARCH("L",I16)))</formula>
    </cfRule>
  </conditionalFormatting>
  <conditionalFormatting sqref="U16">
    <cfRule type="containsText" dxfId="26" priority="28" operator="containsText" text="H">
      <formula>NOT(ISERROR(SEARCH("H",U16)))</formula>
    </cfRule>
    <cfRule type="containsText" dxfId="25" priority="29" operator="containsText" text="U">
      <formula>NOT(ISERROR(SEARCH("U",U16)))</formula>
    </cfRule>
  </conditionalFormatting>
  <conditionalFormatting sqref="U16">
    <cfRule type="containsText" dxfId="24" priority="30" operator="containsText" text="L">
      <formula>NOT(ISERROR(SEARCH("L",U16)))</formula>
    </cfRule>
  </conditionalFormatting>
  <conditionalFormatting sqref="G16">
    <cfRule type="containsText" dxfId="23" priority="25" operator="containsText" text="H">
      <formula>NOT(ISERROR(SEARCH("H",G16)))</formula>
    </cfRule>
    <cfRule type="containsText" dxfId="22" priority="26" operator="containsText" text="U">
      <formula>NOT(ISERROR(SEARCH("U",G16)))</formula>
    </cfRule>
  </conditionalFormatting>
  <conditionalFormatting sqref="G16">
    <cfRule type="containsText" dxfId="21" priority="27" operator="containsText" text="L">
      <formula>NOT(ISERROR(SEARCH("L",G16)))</formula>
    </cfRule>
  </conditionalFormatting>
  <conditionalFormatting sqref="S16">
    <cfRule type="containsText" dxfId="20" priority="19" operator="containsText" text="H">
      <formula>NOT(ISERROR(SEARCH("H",S16)))</formula>
    </cfRule>
    <cfRule type="containsText" dxfId="19" priority="20" operator="containsText" text="U">
      <formula>NOT(ISERROR(SEARCH("U",S16)))</formula>
    </cfRule>
  </conditionalFormatting>
  <conditionalFormatting sqref="S16">
    <cfRule type="containsText" dxfId="18" priority="21" operator="containsText" text="L">
      <formula>NOT(ISERROR(SEARCH("L",S16)))</formula>
    </cfRule>
  </conditionalFormatting>
  <conditionalFormatting sqref="K16">
    <cfRule type="containsText" dxfId="17" priority="16" operator="containsText" text="H">
      <formula>NOT(ISERROR(SEARCH("H",K16)))</formula>
    </cfRule>
    <cfRule type="containsText" dxfId="16" priority="17" operator="containsText" text="U">
      <formula>NOT(ISERROR(SEARCH("U",K16)))</formula>
    </cfRule>
  </conditionalFormatting>
  <conditionalFormatting sqref="K16">
    <cfRule type="containsText" dxfId="15" priority="18" operator="containsText" text="L">
      <formula>NOT(ISERROR(SEARCH("L",K16)))</formula>
    </cfRule>
  </conditionalFormatting>
  <conditionalFormatting sqref="M16">
    <cfRule type="containsText" dxfId="14" priority="13" operator="containsText" text="H">
      <formula>NOT(ISERROR(SEARCH("H",M16)))</formula>
    </cfRule>
    <cfRule type="containsText" dxfId="13" priority="14" operator="containsText" text="U">
      <formula>NOT(ISERROR(SEARCH("U",M16)))</formula>
    </cfRule>
  </conditionalFormatting>
  <conditionalFormatting sqref="M16">
    <cfRule type="containsText" dxfId="12" priority="15" operator="containsText" text="L">
      <formula>NOT(ISERROR(SEARCH("L",M16)))</formula>
    </cfRule>
  </conditionalFormatting>
  <conditionalFormatting sqref="Q16">
    <cfRule type="containsText" dxfId="11" priority="10" operator="containsText" text="H">
      <formula>NOT(ISERROR(SEARCH("H",Q16)))</formula>
    </cfRule>
    <cfRule type="containsText" dxfId="10" priority="11" operator="containsText" text="U">
      <formula>NOT(ISERROR(SEARCH("U",Q16)))</formula>
    </cfRule>
  </conditionalFormatting>
  <conditionalFormatting sqref="Q16">
    <cfRule type="containsText" dxfId="9" priority="12" operator="containsText" text="L">
      <formula>NOT(ISERROR(SEARCH("L",Q16)))</formula>
    </cfRule>
  </conditionalFormatting>
  <conditionalFormatting sqref="U15 O15 S15 K15 M15 G15">
    <cfRule type="containsText" dxfId="8" priority="7" operator="containsText" text="H">
      <formula>NOT(ISERROR(SEARCH("H",G15)))</formula>
    </cfRule>
    <cfRule type="containsText" dxfId="7" priority="8" operator="containsText" text="U">
      <formula>NOT(ISERROR(SEARCH("U",G15)))</formula>
    </cfRule>
  </conditionalFormatting>
  <conditionalFormatting sqref="U15 O15 S15 K15 M15 G15">
    <cfRule type="containsText" dxfId="6" priority="9" operator="containsText" text="L">
      <formula>NOT(ISERROR(SEARCH("L",G15)))</formula>
    </cfRule>
  </conditionalFormatting>
  <conditionalFormatting sqref="I15">
    <cfRule type="containsText" dxfId="5" priority="4" operator="containsText" text="H">
      <formula>NOT(ISERROR(SEARCH("H",I15)))</formula>
    </cfRule>
    <cfRule type="containsText" dxfId="4" priority="5" operator="containsText" text="U">
      <formula>NOT(ISERROR(SEARCH("U",I15)))</formula>
    </cfRule>
  </conditionalFormatting>
  <conditionalFormatting sqref="I15">
    <cfRule type="containsText" dxfId="3" priority="6" operator="containsText" text="L">
      <formula>NOT(ISERROR(SEARCH("L",I15)))</formula>
    </cfRule>
  </conditionalFormatting>
  <conditionalFormatting sqref="Q15">
    <cfRule type="containsText" dxfId="2" priority="1" operator="containsText" text="H">
      <formula>NOT(ISERROR(SEARCH("H",Q15)))</formula>
    </cfRule>
    <cfRule type="containsText" dxfId="1" priority="2" operator="containsText" text="U">
      <formula>NOT(ISERROR(SEARCH("U",Q15)))</formula>
    </cfRule>
  </conditionalFormatting>
  <conditionalFormatting sqref="Q15">
    <cfRule type="containsText" dxfId="0" priority="3" operator="containsText" text="L">
      <formula>NOT(ISERROR(SEARCH("L",Q15)))</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워크시트</vt:lpstr>
      </vt:variant>
      <vt:variant>
        <vt:i4>4</vt:i4>
      </vt:variant>
      <vt:variant>
        <vt:lpstr>이름이 지정된 범위</vt:lpstr>
      </vt:variant>
      <vt:variant>
        <vt:i4>3</vt:i4>
      </vt:variant>
    </vt:vector>
  </HeadingPairs>
  <TitlesOfParts>
    <vt:vector size="7" baseType="lpstr">
      <vt:lpstr>1_문헌특성</vt:lpstr>
      <vt:lpstr>결과지표_연속형</vt:lpstr>
      <vt:lpstr>결과지표_범주형</vt:lpstr>
      <vt:lpstr>비뚤림 위험평가</vt:lpstr>
      <vt:lpstr>'1_문헌특성'!Print_Area</vt:lpstr>
      <vt:lpstr>결과지표_범주형!Print_Area</vt:lpstr>
      <vt:lpstr>결과지표_연속형!Print_Area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JJ ParK</dc:creator>
  <cp:lastModifiedBy>user</cp:lastModifiedBy>
  <cp:lastPrinted>2021-05-20T00:31:46Z</cp:lastPrinted>
  <dcterms:created xsi:type="dcterms:W3CDTF">2017-02-02T06:00:17Z</dcterms:created>
  <dcterms:modified xsi:type="dcterms:W3CDTF">2021-11-29T08:38:53Z</dcterms:modified>
</cp:coreProperties>
</file>