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박지정\2022_연구(HTR)\7_[NR22-001-29-30]_지속적_말초신경_통증조절법\가_좌골신경\가_1_보고서\최종보고서\"/>
    </mc:Choice>
  </mc:AlternateContent>
  <bookViews>
    <workbookView xWindow="0" yWindow="0" windowWidth="16200" windowHeight="24195"/>
  </bookViews>
  <sheets>
    <sheet name="좌골신경_최종선택(12편)_선택문헌특성" sheetId="3" r:id="rId1"/>
    <sheet name="좌골신경_효과성" sheetId="4" r:id="rId2"/>
    <sheet name="좌골신경_안전성" sheetId="7" r:id="rId3"/>
  </sheets>
  <definedNames>
    <definedName name="_xlnm._FilterDatabase" localSheetId="2" hidden="1">좌골신경_안전성!$A$4:$AI$4</definedName>
    <definedName name="_xlnm._FilterDatabase" localSheetId="0" hidden="1">'좌골신경_최종선택(12편)_선택문헌특성'!$A$3:$U$3</definedName>
    <definedName name="_xlnm._FilterDatabase" localSheetId="1" hidden="1">좌골신경_효과성!$A$4:$AH$4</definedName>
  </definedNames>
  <calcPr calcId="162913"/>
</workbook>
</file>

<file path=xl/calcChain.xml><?xml version="1.0" encoding="utf-8"?>
<calcChain xmlns="http://schemas.openxmlformats.org/spreadsheetml/2006/main">
  <c r="R148" i="4" l="1"/>
  <c r="R52" i="7" l="1"/>
  <c r="R51" i="7"/>
  <c r="R50" i="7"/>
  <c r="R49" i="7"/>
  <c r="R48" i="7"/>
  <c r="R47" i="7"/>
  <c r="L52" i="7"/>
  <c r="L51" i="7"/>
  <c r="L50" i="7"/>
  <c r="L49" i="7"/>
  <c r="L48" i="7"/>
  <c r="L47" i="7"/>
  <c r="R45" i="7"/>
  <c r="L45" i="7"/>
</calcChain>
</file>

<file path=xl/comments1.xml><?xml version="1.0" encoding="utf-8"?>
<comments xmlns="http://schemas.openxmlformats.org/spreadsheetml/2006/main">
  <authors>
    <author>USER</author>
  </authors>
  <commentList>
    <comment ref="M3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>일회성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좌골신경차단술
</t>
        </r>
        <r>
          <rPr>
            <sz val="9"/>
            <color indexed="81"/>
            <rFont val="Tahoma"/>
            <family val="2"/>
          </rPr>
          <t>2=intermittent, automated bolus
3=</t>
        </r>
        <r>
          <rPr>
            <sz val="9"/>
            <color indexed="81"/>
            <rFont val="돋움"/>
            <family val="3"/>
            <charset val="129"/>
          </rPr>
          <t>지속적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경막외주입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>일회성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좌골신경차단술
</t>
        </r>
        <r>
          <rPr>
            <sz val="9"/>
            <color indexed="81"/>
            <rFont val="Tahoma"/>
            <family val="2"/>
          </rPr>
          <t>2=intermittent, automated bolus
3=</t>
        </r>
        <r>
          <rPr>
            <sz val="9"/>
            <color indexed="81"/>
            <rFont val="돋움"/>
            <family val="3"/>
            <charset val="129"/>
          </rPr>
          <t>지속적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경막외주입</t>
        </r>
      </text>
    </comment>
    <comment ref="Z2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>일회성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좌골신경차단술
</t>
        </r>
        <r>
          <rPr>
            <sz val="9"/>
            <color indexed="81"/>
            <rFont val="Tahoma"/>
            <family val="2"/>
          </rPr>
          <t>2=intermittent, automated bolus
3=</t>
        </r>
        <r>
          <rPr>
            <sz val="9"/>
            <color indexed="81"/>
            <rFont val="돋움"/>
            <family val="3"/>
            <charset val="129"/>
          </rPr>
          <t>지속적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경막외주입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 xml:space="preserve">통증
</t>
        </r>
        <r>
          <rPr>
            <sz val="9"/>
            <color indexed="81"/>
            <rFont val="Tahoma"/>
            <family val="2"/>
          </rPr>
          <t>2=</t>
        </r>
        <r>
          <rPr>
            <sz val="9"/>
            <color indexed="81"/>
            <rFont val="돋움"/>
            <family val="3"/>
            <charset val="129"/>
          </rPr>
          <t xml:space="preserve">약물
</t>
        </r>
        <r>
          <rPr>
            <sz val="9"/>
            <color indexed="81"/>
            <rFont val="Tahoma"/>
            <family val="2"/>
          </rPr>
          <t>3=</t>
        </r>
        <r>
          <rPr>
            <sz val="9"/>
            <color indexed="81"/>
            <rFont val="돋움"/>
            <family val="3"/>
            <charset val="129"/>
          </rPr>
          <t xml:space="preserve">재활지표
</t>
        </r>
        <r>
          <rPr>
            <sz val="9"/>
            <color indexed="81"/>
            <rFont val="Tahoma"/>
            <family val="2"/>
          </rPr>
          <t>4=</t>
        </r>
        <r>
          <rPr>
            <sz val="9"/>
            <color indexed="81"/>
            <rFont val="돋움"/>
            <family val="3"/>
            <charset val="129"/>
          </rPr>
          <t xml:space="preserve">삶의질
</t>
        </r>
        <r>
          <rPr>
            <sz val="9"/>
            <color indexed="81"/>
            <rFont val="Tahoma"/>
            <family val="2"/>
          </rPr>
          <t>5=</t>
        </r>
        <r>
          <rPr>
            <sz val="9"/>
            <color indexed="81"/>
            <rFont val="돋움"/>
            <family val="3"/>
            <charset val="129"/>
          </rPr>
          <t>재원기간</t>
        </r>
      </text>
    </comment>
    <comment ref="K1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7-12</t>
        </r>
        <r>
          <rPr>
            <sz val="9"/>
            <color indexed="81"/>
            <rFont val="돋움"/>
            <family val="3"/>
            <charset val="129"/>
          </rPr>
          <t xml:space="preserve">세
</t>
        </r>
      </text>
    </comment>
    <comment ref="K1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1-6</t>
        </r>
        <r>
          <rPr>
            <sz val="9"/>
            <color indexed="81"/>
            <rFont val="돋움"/>
            <family val="3"/>
            <charset val="129"/>
          </rPr>
          <t xml:space="preserve">세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>일회성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좌골신경차단술
</t>
        </r>
        <r>
          <rPr>
            <sz val="9"/>
            <color indexed="81"/>
            <rFont val="Tahoma"/>
            <family val="2"/>
          </rPr>
          <t>2=intermittent, automated bolus
3=</t>
        </r>
        <r>
          <rPr>
            <sz val="9"/>
            <color indexed="81"/>
            <rFont val="돋움"/>
            <family val="3"/>
            <charset val="129"/>
          </rPr>
          <t>지속적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경막외주입</t>
        </r>
      </text>
    </comment>
    <comment ref="Z2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>일회성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좌골신경차단술
</t>
        </r>
        <r>
          <rPr>
            <sz val="9"/>
            <color indexed="81"/>
            <rFont val="Tahoma"/>
            <family val="2"/>
          </rPr>
          <t>2=intermittent, automated bolus
3=</t>
        </r>
        <r>
          <rPr>
            <sz val="9"/>
            <color indexed="81"/>
            <rFont val="돋움"/>
            <family val="3"/>
            <charset val="129"/>
          </rPr>
          <t>지속적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경막외주입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1=</t>
        </r>
        <r>
          <rPr>
            <sz val="9"/>
            <color indexed="81"/>
            <rFont val="돋움"/>
            <family val="3"/>
            <charset val="129"/>
          </rPr>
          <t>시술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합병증
</t>
        </r>
        <r>
          <rPr>
            <sz val="9"/>
            <color indexed="81"/>
            <rFont val="Tahoma"/>
            <family val="2"/>
          </rPr>
          <t>2=</t>
        </r>
        <r>
          <rPr>
            <sz val="9"/>
            <color indexed="81"/>
            <rFont val="돋움"/>
            <family val="3"/>
            <charset val="129"/>
          </rPr>
          <t>약물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부작용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7-12</t>
        </r>
        <r>
          <rPr>
            <sz val="9"/>
            <color indexed="81"/>
            <rFont val="돋움"/>
            <family val="3"/>
            <charset val="129"/>
          </rPr>
          <t xml:space="preserve">세
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1-6</t>
        </r>
        <r>
          <rPr>
            <sz val="9"/>
            <color indexed="81"/>
            <rFont val="돋움"/>
            <family val="3"/>
            <charset val="129"/>
          </rPr>
          <t xml:space="preserve">세
</t>
        </r>
      </text>
    </comment>
  </commentList>
</comments>
</file>

<file path=xl/sharedStrings.xml><?xml version="1.0" encoding="utf-8"?>
<sst xmlns="http://schemas.openxmlformats.org/spreadsheetml/2006/main" count="2360" uniqueCount="551">
  <si>
    <t>연도</t>
    <phoneticPr fontId="18" type="noConversion"/>
  </si>
  <si>
    <t>비고</t>
    <phoneticPr fontId="18" type="noConversion"/>
  </si>
  <si>
    <t>hallux valgus repair</t>
    <phoneticPr fontId="18" type="noConversion"/>
  </si>
  <si>
    <t>trial명</t>
    <phoneticPr fontId="18" type="noConversion"/>
  </si>
  <si>
    <t>NCT02707874.</t>
    <phoneticPr fontId="18" type="noConversion"/>
  </si>
  <si>
    <t>major foot and
ankle surgery</t>
    <phoneticPr fontId="18" type="noConversion"/>
  </si>
  <si>
    <t xml:space="preserve"> </t>
    <phoneticPr fontId="18" type="noConversion"/>
  </si>
  <si>
    <t>programmed intermittent bolus (PIB)</t>
    <phoneticPr fontId="18" type="noConversion"/>
  </si>
  <si>
    <t>60 (30/30)</t>
    <phoneticPr fontId="18" type="noConversion"/>
  </si>
  <si>
    <t>NCT02293330</t>
    <phoneticPr fontId="18" type="noConversion"/>
  </si>
  <si>
    <t>hallux valgus surgery</t>
    <phoneticPr fontId="18" type="noConversion"/>
  </si>
  <si>
    <t>Continuous sciatic nerve blocks</t>
    <phoneticPr fontId="18" type="noConversion"/>
  </si>
  <si>
    <t>42 (19/23)</t>
    <phoneticPr fontId="18" type="noConversion"/>
  </si>
  <si>
    <t>연구국가</t>
    <phoneticPr fontId="18" type="noConversion"/>
  </si>
  <si>
    <t>벨기에</t>
    <phoneticPr fontId="18" type="noConversion"/>
  </si>
  <si>
    <t>대조군</t>
    <phoneticPr fontId="18" type="noConversion"/>
  </si>
  <si>
    <t>Automated Boluses</t>
    <phoneticPr fontId="18" type="noConversion"/>
  </si>
  <si>
    <t>Ambulatory Foot and Ankle Surgery</t>
    <phoneticPr fontId="18" type="noConversion"/>
  </si>
  <si>
    <t>70 (35/35)</t>
    <phoneticPr fontId="18" type="noConversion"/>
  </si>
  <si>
    <t>미국</t>
    <phoneticPr fontId="18" type="noConversion"/>
  </si>
  <si>
    <t>NCT04458467</t>
    <phoneticPr fontId="18" type="noConversion"/>
  </si>
  <si>
    <t>H-17021730</t>
    <phoneticPr fontId="18" type="noConversion"/>
  </si>
  <si>
    <t>fore-and midfoot surgery</t>
    <phoneticPr fontId="18" type="noConversion"/>
  </si>
  <si>
    <t>덴마크</t>
    <phoneticPr fontId="18" type="noConversion"/>
  </si>
  <si>
    <t>continuous infusion in catheter-based nerve blocks (CONT-INF)</t>
    <phoneticPr fontId="18" type="noConversion"/>
  </si>
  <si>
    <t>3arms</t>
    <phoneticPr fontId="18" type="noConversion"/>
  </si>
  <si>
    <t>programmed, intermittent boluses (PIB)/ Boluses on demand with no basal infusion rate (BOL-ON-DEM)</t>
    <phoneticPr fontId="18" type="noConversion"/>
  </si>
  <si>
    <t>-</t>
    <phoneticPr fontId="18" type="noConversion"/>
  </si>
  <si>
    <t>continuous popliteal nerve block</t>
    <phoneticPr fontId="18" type="noConversion"/>
  </si>
  <si>
    <t>operative fixation of an ankle fracture</t>
    <phoneticPr fontId="18" type="noConversion"/>
  </si>
  <si>
    <t>continuous popliteal sciatic nerve block</t>
    <phoneticPr fontId="18" type="noConversion"/>
  </si>
  <si>
    <t>NS</t>
    <phoneticPr fontId="18" type="noConversion"/>
  </si>
  <si>
    <t>major ankle and hind foot surgery</t>
    <phoneticPr fontId="18" type="noConversion"/>
  </si>
  <si>
    <t>50 (25/25)</t>
    <phoneticPr fontId="18" type="noConversion"/>
  </si>
  <si>
    <t>스페인</t>
    <phoneticPr fontId="18" type="noConversion"/>
  </si>
  <si>
    <t>44 (22/22)</t>
    <phoneticPr fontId="18" type="noConversion"/>
  </si>
  <si>
    <t>major foot surgery</t>
    <phoneticPr fontId="18" type="noConversion"/>
  </si>
  <si>
    <t>Continuous Popliteal Nerve Block (CPNB)</t>
    <phoneticPr fontId="18" type="noConversion"/>
  </si>
  <si>
    <t>Continuous Epidural Block (CEB)</t>
    <phoneticPr fontId="18" type="noConversion"/>
  </si>
  <si>
    <t>foot surgery</t>
    <phoneticPr fontId="18" type="noConversion"/>
  </si>
  <si>
    <t>foot and ankle surgery</t>
    <phoneticPr fontId="18" type="noConversion"/>
  </si>
  <si>
    <t>20 (10/10)</t>
    <phoneticPr fontId="18" type="noConversion"/>
  </si>
  <si>
    <t>orthopedic surgery of the lower extremity distal to the knee/  lower extremity orthopedic surgery</t>
    <phoneticPr fontId="18" type="noConversion"/>
  </si>
  <si>
    <t>1저자</t>
    <phoneticPr fontId="18" type="noConversion"/>
  </si>
  <si>
    <t>Short</t>
  </si>
  <si>
    <t>Breebaart</t>
  </si>
  <si>
    <t>Finneran</t>
  </si>
  <si>
    <t>Behrend</t>
  </si>
  <si>
    <t>Ding</t>
  </si>
  <si>
    <t>Elliot</t>
  </si>
  <si>
    <t>Taboada</t>
  </si>
  <si>
    <t>Dadure</t>
  </si>
  <si>
    <t>White</t>
  </si>
  <si>
    <t>Ilfeld</t>
  </si>
  <si>
    <t>54 (27/27)</t>
    <phoneticPr fontId="18" type="noConversion"/>
  </si>
  <si>
    <t>Continuous Popliteal Sciatic Nerve Block; 0.2% ropivacaine</t>
    <phoneticPr fontId="18" type="noConversion"/>
  </si>
  <si>
    <t>30 (15/15)</t>
    <phoneticPr fontId="18" type="noConversion"/>
  </si>
  <si>
    <t>Continuous Popliteal Sciatic Nerve Block; Placebo (saline)</t>
    <phoneticPr fontId="18" type="noConversion"/>
  </si>
  <si>
    <t>continuous popliteal perineural block; Bupivacaine 0.25%</t>
    <phoneticPr fontId="18" type="noConversion"/>
  </si>
  <si>
    <t>continuous popliteal perineural block; Saline 0.9%</t>
    <phoneticPr fontId="18" type="noConversion"/>
  </si>
  <si>
    <t>프랑스</t>
    <phoneticPr fontId="18" type="noConversion"/>
  </si>
  <si>
    <t>스웨덴</t>
    <phoneticPr fontId="18" type="noConversion"/>
  </si>
  <si>
    <t>Continuous popliteal sciatic nerve block; saline + saphenous nerve blocks</t>
    <phoneticPr fontId="18" type="noConversion"/>
  </si>
  <si>
    <t>Continuous popliteal sciatic nerve block; Ropivacaine group + saphenous nerve blocks</t>
    <phoneticPr fontId="18" type="noConversion"/>
  </si>
  <si>
    <t>automated regular bolus (ARB) + Patient-controlled Analgesia (PCA)</t>
    <phoneticPr fontId="18" type="noConversion"/>
  </si>
  <si>
    <t>continuous popliteal sciatic block + Patient-controlled Analgesia (PCA)</t>
    <phoneticPr fontId="18" type="noConversion"/>
  </si>
  <si>
    <t>영국</t>
    <phoneticPr fontId="18" type="noConversion"/>
  </si>
  <si>
    <t>initial 20 ml bolus of 0.5% Bupivacaine + continuous popliteal blockade of 0.25% Bupivacaine</t>
    <phoneticPr fontId="18" type="noConversion"/>
  </si>
  <si>
    <t>initial 20 ml bolus of 0.5% Bupivacaine + continuous popliteal blockade of 0.9% normal saline</t>
    <phoneticPr fontId="18" type="noConversion"/>
  </si>
  <si>
    <t>Continuous Sciatic Nerve Blocks</t>
    <phoneticPr fontId="18" type="noConversion"/>
  </si>
  <si>
    <t>Automated bolus</t>
    <phoneticPr fontId="18" type="noConversion"/>
  </si>
  <si>
    <t>연구설계</t>
    <phoneticPr fontId="18" type="noConversion"/>
  </si>
  <si>
    <t>중재군</t>
    <phoneticPr fontId="18" type="noConversion"/>
  </si>
  <si>
    <t>문헌
번호</t>
    <phoneticPr fontId="18" type="noConversion"/>
  </si>
  <si>
    <t>상세</t>
    <phoneticPr fontId="18" type="noConversion"/>
  </si>
  <si>
    <t>측정단위</t>
    <phoneticPr fontId="18" type="noConversion"/>
  </si>
  <si>
    <t>결과측정시점</t>
    <phoneticPr fontId="18" type="noConversion"/>
  </si>
  <si>
    <t>중재군 결과</t>
    <phoneticPr fontId="18" type="noConversion"/>
  </si>
  <si>
    <t>중재군명</t>
    <phoneticPr fontId="18" type="noConversion"/>
  </si>
  <si>
    <t>이분형</t>
    <phoneticPr fontId="18" type="noConversion"/>
  </si>
  <si>
    <t>연속형</t>
    <phoneticPr fontId="18" type="noConversion"/>
  </si>
  <si>
    <t>Events</t>
    <phoneticPr fontId="18" type="noConversion"/>
  </si>
  <si>
    <t xml:space="preserve"> Total</t>
    <phoneticPr fontId="18" type="noConversion"/>
  </si>
  <si>
    <t>mean</t>
    <phoneticPr fontId="18" type="noConversion"/>
  </si>
  <si>
    <t>SD</t>
    <phoneticPr fontId="18" type="noConversion"/>
  </si>
  <si>
    <t>p-value</t>
    <phoneticPr fontId="18" type="noConversion"/>
  </si>
  <si>
    <t>대조군명</t>
    <phoneticPr fontId="18" type="noConversion"/>
  </si>
  <si>
    <t>Total</t>
    <phoneticPr fontId="18" type="noConversion"/>
  </si>
  <si>
    <t>대조군1 결과</t>
    <phoneticPr fontId="18" type="noConversion"/>
  </si>
  <si>
    <t>대조군2 결과</t>
    <phoneticPr fontId="18" type="noConversion"/>
  </si>
  <si>
    <t>정의</t>
    <phoneticPr fontId="18" type="noConversion"/>
  </si>
  <si>
    <t xml:space="preserve">환자수 </t>
    <phoneticPr fontId="18" type="noConversion"/>
  </si>
  <si>
    <t>상세내용</t>
    <phoneticPr fontId="18" type="noConversion"/>
  </si>
  <si>
    <t>구분</t>
    <phoneticPr fontId="18" type="noConversion"/>
  </si>
  <si>
    <t>안전성 결과지표</t>
    <phoneticPr fontId="18" type="noConversion"/>
  </si>
  <si>
    <t>On Q</t>
    <phoneticPr fontId="18" type="noConversion"/>
  </si>
  <si>
    <t xml:space="preserve">continuous popliteal sciatic nerve block </t>
    <phoneticPr fontId="18" type="noConversion"/>
  </si>
  <si>
    <t>single-shot popliteal sciatic nerve block</t>
    <phoneticPr fontId="18" type="noConversion"/>
  </si>
  <si>
    <t>대조군
_구분</t>
    <phoneticPr fontId="18" type="noConversion"/>
  </si>
  <si>
    <t>SSB</t>
    <phoneticPr fontId="18" type="noConversion"/>
  </si>
  <si>
    <t>PACU, the time to discharge</t>
    <phoneticPr fontId="18" type="noConversion"/>
  </si>
  <si>
    <t>분</t>
    <phoneticPr fontId="18" type="noConversion"/>
  </si>
  <si>
    <t>PACU 퇴실시</t>
    <phoneticPr fontId="18" type="noConversion"/>
  </si>
  <si>
    <t>mean VAS at discharge</t>
    <phoneticPr fontId="18" type="noConversion"/>
  </si>
  <si>
    <t>퇴원시</t>
    <phoneticPr fontId="18" type="noConversion"/>
  </si>
  <si>
    <t>average total amount of fentanyl in PACU</t>
    <phoneticPr fontId="18" type="noConversion"/>
  </si>
  <si>
    <t>PACU 재실시</t>
    <phoneticPr fontId="18" type="noConversion"/>
  </si>
  <si>
    <t>㎍</t>
    <phoneticPr fontId="18" type="noConversion"/>
  </si>
  <si>
    <t>average number of oxycodone/acetaminophen pills before discharge</t>
    <phoneticPr fontId="18" type="noConversion"/>
  </si>
  <si>
    <t>재원시간동안</t>
    <phoneticPr fontId="18" type="noConversion"/>
  </si>
  <si>
    <t>pills</t>
    <phoneticPr fontId="18" type="noConversion"/>
  </si>
  <si>
    <t>S</t>
    <phoneticPr fontId="18" type="noConversion"/>
  </si>
  <si>
    <t>mean NRS (numeric rating scale)</t>
    <phoneticPr fontId="18" type="noConversion"/>
  </si>
  <si>
    <t>그래프</t>
    <phoneticPr fontId="18" type="noConversion"/>
  </si>
  <si>
    <t>수술 후 8시간</t>
    <phoneticPr fontId="18" type="noConversion"/>
  </si>
  <si>
    <t>수술 후 12시간</t>
    <phoneticPr fontId="18" type="noConversion"/>
  </si>
  <si>
    <t>수술 후 24시간</t>
    <phoneticPr fontId="18" type="noConversion"/>
  </si>
  <si>
    <t>수술 후 48시간</t>
    <phoneticPr fontId="18" type="noConversion"/>
  </si>
  <si>
    <t>수술 후 72시간</t>
    <phoneticPr fontId="18" type="noConversion"/>
  </si>
  <si>
    <t>pain pills in the first 72 hours after surgery</t>
    <phoneticPr fontId="18" type="noConversion"/>
  </si>
  <si>
    <t>satisfaction ratings</t>
    <phoneticPr fontId="18" type="noConversion"/>
  </si>
  <si>
    <t>satisfaction ratings 72 hours postoperatively</t>
    <phoneticPr fontId="18" type="noConversion"/>
  </si>
  <si>
    <t>VAS pain scores</t>
    <phoneticPr fontId="18" type="noConversion"/>
  </si>
  <si>
    <t>수술 후 2주</t>
    <phoneticPr fontId="18" type="noConversion"/>
  </si>
  <si>
    <t>수술 후 6주</t>
    <phoneticPr fontId="18" type="noConversion"/>
  </si>
  <si>
    <t>수술 후 12주</t>
    <phoneticPr fontId="18" type="noConversion"/>
  </si>
  <si>
    <t>수술 후 2, 6, 12주</t>
    <phoneticPr fontId="18" type="noConversion"/>
  </si>
  <si>
    <t>효과성 결과지표</t>
    <phoneticPr fontId="18" type="noConversion"/>
  </si>
  <si>
    <t>complications requiring reoperation</t>
    <phoneticPr fontId="18" type="noConversion"/>
  </si>
  <si>
    <t>명</t>
    <phoneticPr fontId="18" type="noConversion"/>
  </si>
  <si>
    <t>On Q pump 효능 손상</t>
    <phoneticPr fontId="18" type="noConversion"/>
  </si>
  <si>
    <t>연구결과</t>
    <phoneticPr fontId="18" type="noConversion"/>
  </si>
  <si>
    <t>안전성</t>
    <phoneticPr fontId="18" type="noConversion"/>
  </si>
  <si>
    <t>효과성</t>
    <phoneticPr fontId="18" type="noConversion"/>
  </si>
  <si>
    <t>O</t>
    <phoneticPr fontId="18" type="noConversion"/>
  </si>
  <si>
    <t>연구대상자</t>
    <phoneticPr fontId="18" type="noConversion"/>
  </si>
  <si>
    <t>Study</t>
    <phoneticPr fontId="18" type="noConversion"/>
  </si>
  <si>
    <t>Control</t>
    <phoneticPr fontId="18" type="noConversion"/>
  </si>
  <si>
    <t xml:space="preserve"> </t>
    <phoneticPr fontId="18" type="noConversion"/>
  </si>
  <si>
    <t>NS</t>
    <phoneticPr fontId="18" type="noConversion"/>
  </si>
  <si>
    <t>수술 후 1일</t>
    <phoneticPr fontId="18" type="noConversion"/>
  </si>
  <si>
    <t>수술 후 2일</t>
    <phoneticPr fontId="18" type="noConversion"/>
  </si>
  <si>
    <t>수술 후 3일</t>
    <phoneticPr fontId="18" type="noConversion"/>
  </si>
  <si>
    <t>study</t>
    <phoneticPr fontId="18" type="noConversion"/>
  </si>
  <si>
    <t>control</t>
    <phoneticPr fontId="18" type="noConversion"/>
  </si>
  <si>
    <t>[median]</t>
    <phoneticPr fontId="18" type="noConversion"/>
  </si>
  <si>
    <t>수술 당일</t>
    <phoneticPr fontId="18" type="noConversion"/>
  </si>
  <si>
    <t>S</t>
    <phoneticPr fontId="18" type="noConversion"/>
  </si>
  <si>
    <t>[1.2]</t>
    <phoneticPr fontId="18" type="noConversion"/>
  </si>
  <si>
    <t>-</t>
    <phoneticPr fontId="18" type="noConversion"/>
  </si>
  <si>
    <t>[1.0]</t>
    <phoneticPr fontId="18" type="noConversion"/>
  </si>
  <si>
    <t>[1.7]</t>
    <phoneticPr fontId="18" type="noConversion"/>
  </si>
  <si>
    <t>[1.3]</t>
    <phoneticPr fontId="18" type="noConversion"/>
  </si>
  <si>
    <t>[1.1]</t>
    <phoneticPr fontId="18" type="noConversion"/>
  </si>
  <si>
    <t>[3.7]</t>
    <phoneticPr fontId="18" type="noConversion"/>
  </si>
  <si>
    <t>[2.8]</t>
    <phoneticPr fontId="18" type="noConversion"/>
  </si>
  <si>
    <t>[2.6]</t>
    <phoneticPr fontId="18" type="noConversion"/>
  </si>
  <si>
    <t>&lt;0.001</t>
    <phoneticPr fontId="18" type="noConversion"/>
  </si>
  <si>
    <t>morphine usage on the day of operation</t>
    <phoneticPr fontId="18" type="noConversion"/>
  </si>
  <si>
    <t>mg</t>
    <phoneticPr fontId="18" type="noConversion"/>
  </si>
  <si>
    <t>[10]</t>
    <phoneticPr fontId="18" type="noConversion"/>
  </si>
  <si>
    <t>[7.5]</t>
    <phoneticPr fontId="18" type="noConversion"/>
  </si>
  <si>
    <t>[15]</t>
    <phoneticPr fontId="18" type="noConversion"/>
  </si>
  <si>
    <t>[20]</t>
    <phoneticPr fontId="18" type="noConversion"/>
  </si>
  <si>
    <t>median total morphine requirements</t>
    <phoneticPr fontId="18" type="noConversion"/>
  </si>
  <si>
    <t>[30]</t>
    <phoneticPr fontId="18" type="noConversion"/>
  </si>
  <si>
    <t>[52.5]</t>
    <phoneticPr fontId="18" type="noConversion"/>
  </si>
  <si>
    <t>average spent fewer nights as an inpatient</t>
    <phoneticPr fontId="18" type="noConversion"/>
  </si>
  <si>
    <t>일</t>
    <phoneticPr fontId="18" type="noConversion"/>
  </si>
  <si>
    <t>[1]</t>
    <phoneticPr fontId="18" type="noConversion"/>
  </si>
  <si>
    <t>[2]</t>
    <phoneticPr fontId="18" type="noConversion"/>
  </si>
  <si>
    <t>명</t>
    <phoneticPr fontId="18" type="noConversion"/>
  </si>
  <si>
    <t>Minor complications (카테터 주위 leakage, 카테터 bubble blocking, 카테터 빠짐)</t>
    <phoneticPr fontId="18" type="noConversion"/>
  </si>
  <si>
    <t>major complications(블록 또는 카테터 투여 관련)</t>
    <phoneticPr fontId="18" type="noConversion"/>
  </si>
  <si>
    <t>CONT-INF</t>
    <phoneticPr fontId="18" type="noConversion"/>
  </si>
  <si>
    <t>PIB/ BOL-ON-DEM</t>
    <phoneticPr fontId="18" type="noConversion"/>
  </si>
  <si>
    <t>Average pain during movement</t>
    <phoneticPr fontId="18" type="noConversion"/>
  </si>
  <si>
    <t>0–100 mm</t>
    <phoneticPr fontId="18" type="noConversion"/>
  </si>
  <si>
    <t>Average pain at rest VAS</t>
    <phoneticPr fontId="18" type="noConversion"/>
  </si>
  <si>
    <t>PIB</t>
    <phoneticPr fontId="18" type="noConversion"/>
  </si>
  <si>
    <t>BOL-ON-DEM</t>
    <phoneticPr fontId="18" type="noConversion"/>
  </si>
  <si>
    <t>[95% CI]</t>
    <phoneticPr fontId="18" type="noConversion"/>
  </si>
  <si>
    <t>ml</t>
    <phoneticPr fontId="18" type="noConversion"/>
  </si>
  <si>
    <t>Total volume of consumed ropivacaine</t>
    <phoneticPr fontId="18" type="noConversion"/>
  </si>
  <si>
    <t>Opioid consumption oxycodone 5 mg</t>
    <phoneticPr fontId="18" type="noConversion"/>
  </si>
  <si>
    <t>tablets</t>
    <phoneticPr fontId="18" type="noConversion"/>
  </si>
  <si>
    <t>[10.5–23.1]</t>
  </si>
  <si>
    <t>[15.8–29.2]</t>
  </si>
  <si>
    <t>[15.5–28.5]</t>
  </si>
  <si>
    <t>[9.6–21.0]</t>
  </si>
  <si>
    <t>[12.9–23.9]</t>
  </si>
  <si>
    <t>[13.6–26.2]</t>
  </si>
  <si>
    <t>[25.5–45.5]</t>
  </si>
  <si>
    <t>[33.3–57.9]</t>
  </si>
  <si>
    <t>[52.5–94.1]</t>
  </si>
  <si>
    <t>[457.5–477.5]</t>
  </si>
  <si>
    <t>[123.3–147.9]</t>
  </si>
  <si>
    <t>[8.7–14.9]</t>
  </si>
  <si>
    <t>[6.2–12.4]</t>
  </si>
  <si>
    <t>[10.6–18.8]</t>
  </si>
  <si>
    <t>&lt;0.0001</t>
    <phoneticPr fontId="18" type="noConversion"/>
  </si>
  <si>
    <t>Opioid-related side effects</t>
    <phoneticPr fontId="18" type="noConversion"/>
  </si>
  <si>
    <t>명</t>
    <phoneticPr fontId="18" type="noConversion"/>
  </si>
  <si>
    <t>Pain level at night: VAS</t>
  </si>
  <si>
    <t>Patient satisfaction level: VAS</t>
    <phoneticPr fontId="18" type="noConversion"/>
  </si>
  <si>
    <t>[98% CI]</t>
  </si>
  <si>
    <t>[14.1-28.7]</t>
  </si>
  <si>
    <t>[18.5-33.7]</t>
  </si>
  <si>
    <t>[18.3-33.1]</t>
  </si>
  <si>
    <t>[9.8-22.8]</t>
  </si>
  <si>
    <t>[12.9-25.1]</t>
  </si>
  <si>
    <t>[10.5-21.5]</t>
  </si>
  <si>
    <t>pod 1</t>
    <phoneticPr fontId="18" type="noConversion"/>
  </si>
  <si>
    <t>pod 2</t>
  </si>
  <si>
    <t>pod 3</t>
  </si>
  <si>
    <t xml:space="preserve"> </t>
    <phoneticPr fontId="18" type="noConversion"/>
  </si>
  <si>
    <t>81 (27/27/27)</t>
    <phoneticPr fontId="18" type="noConversion"/>
  </si>
  <si>
    <t>NS</t>
  </si>
  <si>
    <t>NS</t>
    <phoneticPr fontId="18" type="noConversion"/>
  </si>
  <si>
    <t>S</t>
    <phoneticPr fontId="18" type="noConversion"/>
  </si>
  <si>
    <t>Total Volume of boluses on demand</t>
    <phoneticPr fontId="18" type="noConversion"/>
  </si>
  <si>
    <t>S (favour C?)</t>
    <phoneticPr fontId="18" type="noConversion"/>
  </si>
  <si>
    <t>nerve injury</t>
    <phoneticPr fontId="18" type="noConversion"/>
  </si>
  <si>
    <t>readmissions related to the regional anesthesia treatment</t>
    <phoneticPr fontId="18" type="noConversion"/>
  </si>
  <si>
    <t>pod 1</t>
    <phoneticPr fontId="18" type="noConversion"/>
  </si>
  <si>
    <t>[median, IQR]</t>
    <phoneticPr fontId="18" type="noConversion"/>
  </si>
  <si>
    <t>Continuous</t>
    <phoneticPr fontId="18" type="noConversion"/>
  </si>
  <si>
    <t>[1]</t>
  </si>
  <si>
    <t>Bolus</t>
    <phoneticPr fontId="18" type="noConversion"/>
  </si>
  <si>
    <t>[0]</t>
  </si>
  <si>
    <t>[0, 0]</t>
  </si>
  <si>
    <t>pod 4</t>
  </si>
  <si>
    <t>pod 5</t>
  </si>
  <si>
    <t>pod 6</t>
    <phoneticPr fontId="18" type="noConversion"/>
  </si>
  <si>
    <t>Satisfaction</t>
    <phoneticPr fontId="18" type="noConversion"/>
  </si>
  <si>
    <t>(0 = no numbness, 10 = insensate)</t>
    <phoneticPr fontId="18" type="noConversion"/>
  </si>
  <si>
    <t>[9]</t>
  </si>
  <si>
    <t>[8, 10]</t>
  </si>
  <si>
    <t>[10]</t>
  </si>
  <si>
    <t>[9, 10]</t>
  </si>
  <si>
    <t>(0 = no numbness, 11 = insensate)</t>
  </si>
  <si>
    <t>[7, 10]</t>
  </si>
  <si>
    <t>(0 = no numbness, 12 = insensate)</t>
  </si>
  <si>
    <t>(0 = no numbness, 13 = insensate)</t>
  </si>
  <si>
    <t>(0 = no numbness, 14 = insensate)</t>
  </si>
  <si>
    <t>[8.5, 10]</t>
  </si>
  <si>
    <t>(0 = no numbness, 15 = insensate)</t>
  </si>
  <si>
    <t>[8.6, 10]</t>
  </si>
  <si>
    <t>Finneran</t>
    <phoneticPr fontId="18" type="noConversion"/>
  </si>
  <si>
    <t>Numbness</t>
    <phoneticPr fontId="18" type="noConversion"/>
  </si>
  <si>
    <t>[8]</t>
  </si>
  <si>
    <t>[5, 10]</t>
  </si>
  <si>
    <t>[5]</t>
  </si>
  <si>
    <t>[3, 8]</t>
  </si>
  <si>
    <t>[0,8]</t>
  </si>
  <si>
    <t>[5.5, 9.5]</t>
  </si>
  <si>
    <t>[5.3, 9.4]</t>
  </si>
  <si>
    <t>[6]</t>
  </si>
  <si>
    <t>[2.3, 8]</t>
  </si>
  <si>
    <t>Leakage</t>
    <phoneticPr fontId="18" type="noConversion"/>
  </si>
  <si>
    <t>Not applicable</t>
    <phoneticPr fontId="18" type="noConversion"/>
  </si>
  <si>
    <t>[0]</t>
    <phoneticPr fontId="18" type="noConversion"/>
  </si>
  <si>
    <t>[0]</t>
    <phoneticPr fontId="18" type="noConversion"/>
  </si>
  <si>
    <t>[3]</t>
  </si>
  <si>
    <t>[3]</t>
    <phoneticPr fontId="18" type="noConversion"/>
  </si>
  <si>
    <t>S (favour C)</t>
    <phoneticPr fontId="18" type="noConversion"/>
  </si>
  <si>
    <t>0-10</t>
    <phoneticPr fontId="18" type="noConversion"/>
  </si>
  <si>
    <t>Daily average pain socre</t>
    <phoneticPr fontId="18" type="noConversion"/>
  </si>
  <si>
    <t>worst pain scores</t>
    <phoneticPr fontId="18" type="noConversion"/>
  </si>
  <si>
    <t>pod 6</t>
  </si>
  <si>
    <t>그래프</t>
    <phoneticPr fontId="18" type="noConversion"/>
  </si>
  <si>
    <t>&lt;0.001</t>
    <phoneticPr fontId="18" type="noConversion"/>
  </si>
  <si>
    <t>mg</t>
    <phoneticPr fontId="18" type="noConversion"/>
  </si>
  <si>
    <t>cumulative opioid consumption (oxycodone)</t>
    <phoneticPr fontId="18" type="noConversion"/>
  </si>
  <si>
    <t>S (favour I)</t>
    <phoneticPr fontId="18" type="noConversion"/>
  </si>
  <si>
    <t>dislodged catheters</t>
    <phoneticPr fontId="18" type="noConversion"/>
  </si>
  <si>
    <t>revision surgery due to a surgical complication</t>
    <phoneticPr fontId="18" type="noConversion"/>
  </si>
  <si>
    <t>falls</t>
    <phoneticPr fontId="18" type="noConversion"/>
  </si>
  <si>
    <t>catheter-related infection</t>
    <phoneticPr fontId="18" type="noConversion"/>
  </si>
  <si>
    <t>nerve injuries</t>
    <phoneticPr fontId="18" type="noConversion"/>
  </si>
  <si>
    <t>other treatment-emergent complications</t>
    <phoneticPr fontId="18" type="noConversion"/>
  </si>
  <si>
    <t>Group B (Bolus)</t>
    <phoneticPr fontId="18" type="noConversion"/>
  </si>
  <si>
    <t>Group A (Continuous)</t>
    <phoneticPr fontId="18" type="noConversion"/>
  </si>
  <si>
    <t>Group B (Bolus)</t>
    <phoneticPr fontId="18" type="noConversion"/>
  </si>
  <si>
    <t>Total doses of IV tradonal (2 mg/kg)</t>
  </si>
  <si>
    <t xml:space="preserve">Highest NRS score </t>
    <phoneticPr fontId="18" type="noConversion"/>
  </si>
  <si>
    <t xml:space="preserve">Patient satisfaction </t>
    <phoneticPr fontId="18" type="noConversion"/>
  </si>
  <si>
    <t>Total doses IV paracetamol (1000mg) and IV ketorolac (30mg)</t>
    <phoneticPr fontId="18" type="noConversion"/>
  </si>
  <si>
    <t>[median, min-max]</t>
    <phoneticPr fontId="18" type="noConversion"/>
  </si>
  <si>
    <t>[10]</t>
    <phoneticPr fontId="18" type="noConversion"/>
  </si>
  <si>
    <t>[0-9]</t>
    <phoneticPr fontId="18" type="noConversion"/>
  </si>
  <si>
    <t>[7-10]</t>
    <phoneticPr fontId="18" type="noConversion"/>
  </si>
  <si>
    <t>-</t>
    <phoneticPr fontId="18" type="noConversion"/>
  </si>
  <si>
    <t>[0-8]</t>
    <phoneticPr fontId="18" type="noConversion"/>
  </si>
  <si>
    <t>[2-10]</t>
    <phoneticPr fontId="18" type="noConversion"/>
  </si>
  <si>
    <t>(0=no pain, 10=worst pain)</t>
    <phoneticPr fontId="18" type="noConversion"/>
  </si>
  <si>
    <t>(1=very dissatisfied 10=very satisfied)</t>
    <phoneticPr fontId="18" type="noConversion"/>
  </si>
  <si>
    <t>48시간</t>
    <phoneticPr fontId="18" type="noConversion"/>
  </si>
  <si>
    <t>PCA LA</t>
    <phoneticPr fontId="18" type="noConversion"/>
  </si>
  <si>
    <t>~48시간</t>
    <phoneticPr fontId="18" type="noConversion"/>
  </si>
  <si>
    <t>numbness</t>
    <phoneticPr fontId="18" type="noConversion"/>
  </si>
  <si>
    <t>[5]</t>
    <phoneticPr fontId="18" type="noConversion"/>
  </si>
  <si>
    <t>received additional paracetamol and ketorolac</t>
    <phoneticPr fontId="18" type="noConversion"/>
  </si>
  <si>
    <t>additional tradonal</t>
    <phoneticPr fontId="18" type="noConversion"/>
  </si>
  <si>
    <t>doses</t>
    <phoneticPr fontId="18" type="noConversion"/>
  </si>
  <si>
    <t>neurologic deficit</t>
    <phoneticPr fontId="18" type="noConversion"/>
  </si>
  <si>
    <t>CI group</t>
    <phoneticPr fontId="18" type="noConversion"/>
  </si>
  <si>
    <t>PIB group</t>
    <phoneticPr fontId="18" type="noConversion"/>
  </si>
  <si>
    <t>PIB group</t>
    <phoneticPr fontId="18" type="noConversion"/>
  </si>
  <si>
    <t>6시간</t>
    <phoneticPr fontId="18" type="noConversion"/>
  </si>
  <si>
    <t>12시간</t>
    <phoneticPr fontId="18" type="noConversion"/>
  </si>
  <si>
    <t>24시간</t>
    <phoneticPr fontId="18" type="noConversion"/>
  </si>
  <si>
    <t>in PACU</t>
    <phoneticPr fontId="18" type="noConversion"/>
  </si>
  <si>
    <t>(0: no pain, 10: worst pain)</t>
    <phoneticPr fontId="18" type="noConversion"/>
  </si>
  <si>
    <t>opioid usage (IME)</t>
    <phoneticPr fontId="18" type="noConversion"/>
  </si>
  <si>
    <t>(mg)</t>
    <phoneticPr fontId="18" type="noConversion"/>
  </si>
  <si>
    <t>Pruritus</t>
  </si>
  <si>
    <t>0.04 (0.008)</t>
    <phoneticPr fontId="18" type="noConversion"/>
  </si>
  <si>
    <t>캐나다</t>
    <phoneticPr fontId="18" type="noConversion"/>
  </si>
  <si>
    <t>escalation in opioid therapy (persistent pain)</t>
    <phoneticPr fontId="18" type="noConversion"/>
  </si>
  <si>
    <t>(at rest) Static NRS in PACU</t>
    <phoneticPr fontId="18" type="noConversion"/>
  </si>
  <si>
    <t>(at rest) Static NRS at 6 hours</t>
    <phoneticPr fontId="18" type="noConversion"/>
  </si>
  <si>
    <t>(at rest) Static NRS at 12 hours</t>
    <phoneticPr fontId="18" type="noConversion"/>
  </si>
  <si>
    <t>(at rest) Static NRS at 24 hours</t>
    <phoneticPr fontId="18" type="noConversion"/>
  </si>
  <si>
    <t>(on on movement) Dynamic NRS in PACU</t>
    <phoneticPr fontId="18" type="noConversion"/>
  </si>
  <si>
    <t>(on on movement) Dynamic NRS at 6 hours</t>
    <phoneticPr fontId="18" type="noConversion"/>
  </si>
  <si>
    <t>(on on movement) Dynamic NRS at 12 hours</t>
    <phoneticPr fontId="18" type="noConversion"/>
  </si>
  <si>
    <t>(on on movement) Dynamic NRS at 24 hours</t>
    <phoneticPr fontId="18" type="noConversion"/>
  </si>
  <si>
    <t>total volume of LA</t>
    <phoneticPr fontId="18" type="noConversion"/>
  </si>
  <si>
    <t>satisfaction scores</t>
    <phoneticPr fontId="18" type="noConversion"/>
  </si>
  <si>
    <t>[opioid-related side effects] Pruritus</t>
    <phoneticPr fontId="18" type="noConversion"/>
  </si>
  <si>
    <t>[opioid-related side effects] Sedation</t>
    <phoneticPr fontId="18" type="noConversion"/>
  </si>
  <si>
    <t>[opioid-related side effects] Confusion</t>
    <phoneticPr fontId="18" type="noConversion"/>
  </si>
  <si>
    <t>[opioid-related side effects] Nausea</t>
    <phoneticPr fontId="18" type="noConversion"/>
  </si>
  <si>
    <t>[opioid-related side effects] Vomiting</t>
    <phoneticPr fontId="18" type="noConversion"/>
  </si>
  <si>
    <t>[opioid-related side effects] Urinary retention</t>
    <phoneticPr fontId="18" type="noConversion"/>
  </si>
  <si>
    <t>NS ?</t>
    <phoneticPr fontId="18" type="noConversion"/>
  </si>
  <si>
    <t>{7.53-10.00]</t>
  </si>
  <si>
    <t>[0.0–0.0]</t>
  </si>
  <si>
    <t>[0.0–5.3]</t>
  </si>
  <si>
    <t>[0.0–3.3]</t>
  </si>
  <si>
    <t>[0.0–7.0]</t>
  </si>
  <si>
    <t>[0.0–6.5]</t>
  </si>
  <si>
    <t>[2.3–5.8]</t>
  </si>
  <si>
    <t>[1.5–7.5]</t>
  </si>
  <si>
    <t>[0.0–8.0]</t>
  </si>
  <si>
    <t>[2.3–6.0]</t>
  </si>
  <si>
    <t>[3.0–7.5]</t>
  </si>
  <si>
    <t>[0.0–6.1]</t>
  </si>
  <si>
    <t>[0.0–6.6]</t>
  </si>
  <si>
    <t>[0.8–7.7]</t>
  </si>
  <si>
    <t>[0.0–8.5]</t>
  </si>
  <si>
    <t>[1.4–18.4]</t>
  </si>
  <si>
    <t>[7.2–19.4]</t>
  </si>
  <si>
    <t>[5.54–7.37]</t>
  </si>
  <si>
    <t>[5.36–7.68]</t>
  </si>
  <si>
    <t>[8.00-10.00]</t>
    <phoneticPr fontId="18" type="noConversion"/>
  </si>
  <si>
    <t>[2]</t>
  </si>
  <si>
    <t>[3.5]</t>
  </si>
  <si>
    <t>[4]</t>
  </si>
  <si>
    <t>[1.6]</t>
  </si>
  <si>
    <t>[4.8]</t>
  </si>
  <si>
    <t>[6.12]</t>
  </si>
  <si>
    <t>[4.5]</t>
  </si>
  <si>
    <t>[0.4]</t>
  </si>
  <si>
    <t>[3.2]</t>
  </si>
  <si>
    <t>[13.1]</t>
  </si>
  <si>
    <t>[5.94]</t>
  </si>
  <si>
    <t>[9.92]</t>
  </si>
  <si>
    <t>CI Group</t>
  </si>
  <si>
    <t>CI Group</t>
    <phoneticPr fontId="18" type="noConversion"/>
  </si>
  <si>
    <t>ARB Group</t>
    <phoneticPr fontId="18" type="noConversion"/>
  </si>
  <si>
    <t>ARB Group</t>
    <phoneticPr fontId="18" type="noConversion"/>
  </si>
  <si>
    <t>(0=no pain; 100=worst)</t>
    <phoneticPr fontId="18" type="noConversion"/>
  </si>
  <si>
    <t>VRS at 20–24 h</t>
  </si>
  <si>
    <t>Average VRS</t>
  </si>
  <si>
    <t>Worst reported VRS</t>
  </si>
  <si>
    <t>VRS at 6 h (verbal rating scale)</t>
    <phoneticPr fontId="18" type="noConversion"/>
  </si>
  <si>
    <t>20-24시간</t>
    <phoneticPr fontId="18" type="noConversion"/>
  </si>
  <si>
    <t>ml/h</t>
  </si>
  <si>
    <t>Incremental doses requested from the PCA</t>
    <phoneticPr fontId="18" type="noConversion"/>
  </si>
  <si>
    <t>Incremental doses delivered by the PCA</t>
    <phoneticPr fontId="18" type="noConversion"/>
  </si>
  <si>
    <t>Very satisfactory; Satisfaction with the analgesic technique</t>
    <phoneticPr fontId="18" type="noConversion"/>
  </si>
  <si>
    <t>Satisfactory; Satisfaction with the analgesic technique</t>
    <phoneticPr fontId="18" type="noConversion"/>
  </si>
  <si>
    <t>Unsatisfactory; Satisfaction with the analgesic technique</t>
    <phoneticPr fontId="18" type="noConversion"/>
  </si>
  <si>
    <t>dose</t>
    <phoneticPr fontId="18" type="noConversion"/>
  </si>
  <si>
    <t>[median, 10th-90th %]</t>
    <phoneticPr fontId="18" type="noConversion"/>
  </si>
  <si>
    <t>&lt;0.05</t>
    <phoneticPr fontId="18" type="noConversion"/>
  </si>
  <si>
    <t>[0–50]</t>
  </si>
  <si>
    <t>[0–44]</t>
  </si>
  <si>
    <t>[0–20]</t>
  </si>
  <si>
    <t>[0–14]</t>
  </si>
  <si>
    <t>[0–45]</t>
  </si>
  <si>
    <t>[0–24]</t>
  </si>
  <si>
    <t>[5–70]</t>
  </si>
  <si>
    <t>[0–58]</t>
  </si>
  <si>
    <t>[5–5.75]</t>
  </si>
  <si>
    <t>[5.05–7.8]</t>
  </si>
  <si>
    <t>[0–10.8]</t>
  </si>
  <si>
    <t>[0–88]</t>
  </si>
  <si>
    <t>[0–5.4]</t>
  </si>
  <si>
    <t>[0–20.5]</t>
  </si>
  <si>
    <t>[12.5]</t>
  </si>
  <si>
    <t>[35]</t>
  </si>
  <si>
    <t>[5.14]</t>
  </si>
  <si>
    <t>[20]</t>
  </si>
  <si>
    <t>[5.95]</t>
  </si>
  <si>
    <t>[7]</t>
  </si>
  <si>
    <t>[6.5]</t>
  </si>
  <si>
    <t>Consumption of local anesthetic per hour</t>
    <phoneticPr fontId="18" type="noConversion"/>
  </si>
  <si>
    <t>not demanding PCA</t>
    <phoneticPr fontId="18" type="noConversion"/>
  </si>
  <si>
    <t>required IV rescue tramadol</t>
    <phoneticPr fontId="18" type="noConversion"/>
  </si>
  <si>
    <t>~24시간</t>
    <phoneticPr fontId="18" type="noConversion"/>
  </si>
  <si>
    <t>catheter dislodged</t>
    <phoneticPr fontId="18" type="noConversion"/>
  </si>
  <si>
    <t>leakage of local anesthetic</t>
    <phoneticPr fontId="18" type="noConversion"/>
  </si>
  <si>
    <t>Continuous infusion group</t>
    <phoneticPr fontId="18" type="noConversion"/>
  </si>
  <si>
    <t>(0=no pain, 100=worst)</t>
    <phoneticPr fontId="18" type="noConversion"/>
  </si>
  <si>
    <t>Automated bolus</t>
    <phoneticPr fontId="18" type="noConversion"/>
  </si>
  <si>
    <t>8시간</t>
    <phoneticPr fontId="18" type="noConversion"/>
  </si>
  <si>
    <t>VRS (verbal rating scale)</t>
    <phoneticPr fontId="18" type="noConversion"/>
  </si>
  <si>
    <t>worst pain VRS</t>
    <phoneticPr fontId="18" type="noConversion"/>
  </si>
  <si>
    <t>average pain VRS</t>
    <phoneticPr fontId="18" type="noConversion"/>
  </si>
  <si>
    <t>severe untoward event</t>
    <phoneticPr fontId="18" type="noConversion"/>
  </si>
  <si>
    <t>partial catheter displacement</t>
    <phoneticPr fontId="18" type="noConversion"/>
  </si>
  <si>
    <t xml:space="preserve">(Group 2A) CPNB </t>
    <phoneticPr fontId="18" type="noConversion"/>
  </si>
  <si>
    <t xml:space="preserve">(Group 2B) CPNB </t>
    <phoneticPr fontId="18" type="noConversion"/>
  </si>
  <si>
    <t>32 (15/17)</t>
    <phoneticPr fontId="18" type="noConversion"/>
  </si>
  <si>
    <t>20 (10/10)</t>
    <phoneticPr fontId="18" type="noConversion"/>
  </si>
  <si>
    <t>(Group 1B) CEB</t>
    <phoneticPr fontId="18" type="noConversion"/>
  </si>
  <si>
    <t>(Group 1A) CEB</t>
    <phoneticPr fontId="18" type="noConversion"/>
  </si>
  <si>
    <t>VAS</t>
    <phoneticPr fontId="18" type="noConversion"/>
  </si>
  <si>
    <t>1시간</t>
    <phoneticPr fontId="18" type="noConversion"/>
  </si>
  <si>
    <t>18시간</t>
    <phoneticPr fontId="18" type="noConversion"/>
  </si>
  <si>
    <t>36시간</t>
    <phoneticPr fontId="18" type="noConversion"/>
  </si>
  <si>
    <t>Postoperative nausea or vomiting</t>
  </si>
  <si>
    <t>Urine retention</t>
  </si>
  <si>
    <t>(Group 1A) CEB</t>
    <phoneticPr fontId="18" type="noConversion"/>
  </si>
  <si>
    <t>48시간 이후</t>
    <phoneticPr fontId="18" type="noConversion"/>
  </si>
  <si>
    <t>CHIPPS (children and infants postoperative pain score)</t>
    <phoneticPr fontId="18" type="noConversion"/>
  </si>
  <si>
    <t>mg/kg</t>
    <phoneticPr fontId="18" type="noConversion"/>
  </si>
  <si>
    <t>propacetamol use</t>
    <phoneticPr fontId="18" type="noConversion"/>
  </si>
  <si>
    <t>nalbuphine use</t>
    <phoneticPr fontId="18" type="noConversion"/>
  </si>
  <si>
    <t>[median]</t>
    <phoneticPr fontId="18" type="noConversion"/>
  </si>
  <si>
    <t>[73]</t>
    <phoneticPr fontId="18" type="noConversion"/>
  </si>
  <si>
    <t>[72.5]</t>
    <phoneticPr fontId="18" type="noConversion"/>
  </si>
  <si>
    <t>[0.1]</t>
    <phoneticPr fontId="18" type="noConversion"/>
  </si>
  <si>
    <t>Infusion discontinuation related to technical problems</t>
    <phoneticPr fontId="18" type="noConversion"/>
  </si>
  <si>
    <t>hematoma or associated catheter infection</t>
    <phoneticPr fontId="18" type="noConversion"/>
  </si>
  <si>
    <t>other sign of LA toxicity</t>
    <phoneticPr fontId="18" type="noConversion"/>
  </si>
  <si>
    <t>dysesthesia(감각이상)</t>
    <phoneticPr fontId="18" type="noConversion"/>
  </si>
  <si>
    <t>neurological sequelae</t>
    <phoneticPr fontId="18" type="noConversion"/>
  </si>
  <si>
    <t>Parental satisfaction</t>
    <phoneticPr fontId="18" type="noConversion"/>
  </si>
  <si>
    <t>Group 2 AB</t>
    <phoneticPr fontId="18" type="noConversion"/>
  </si>
  <si>
    <t>Group 1 AB</t>
    <phoneticPr fontId="18" type="noConversion"/>
  </si>
  <si>
    <t>O</t>
    <phoneticPr fontId="18" type="noConversion"/>
  </si>
  <si>
    <t>nHTA</t>
    <phoneticPr fontId="18" type="noConversion"/>
  </si>
  <si>
    <t>Elliot</t>
    <phoneticPr fontId="18" type="noConversion"/>
  </si>
  <si>
    <t>Zaric</t>
    <phoneticPr fontId="18" type="noConversion"/>
  </si>
  <si>
    <t>Dadure</t>
    <phoneticPr fontId="18" type="noConversion"/>
  </si>
  <si>
    <t>외래 기반</t>
    <phoneticPr fontId="18" type="noConversion"/>
  </si>
  <si>
    <t>nHTA, (외래 기반)</t>
    <phoneticPr fontId="18" type="noConversion"/>
  </si>
  <si>
    <t>nHTA, at home</t>
    <phoneticPr fontId="18" type="noConversion"/>
  </si>
  <si>
    <t>Zaric</t>
  </si>
  <si>
    <t>Ropivacaine</t>
    <phoneticPr fontId="18" type="noConversion"/>
  </si>
  <si>
    <t>VAS worst pain</t>
    <phoneticPr fontId="18" type="noConversion"/>
  </si>
  <si>
    <t>op day</t>
    <phoneticPr fontId="18" type="noConversion"/>
  </si>
  <si>
    <t>pod 2</t>
    <phoneticPr fontId="18" type="noConversion"/>
  </si>
  <si>
    <t>total Opioid(ketobemidon tablets) consumption</t>
    <phoneticPr fontId="18" type="noConversion"/>
  </si>
  <si>
    <t>tablet</t>
    <phoneticPr fontId="18" type="noConversion"/>
  </si>
  <si>
    <t>~pod 3</t>
    <phoneticPr fontId="18" type="noConversion"/>
  </si>
  <si>
    <t>[median, range]</t>
    <phoneticPr fontId="18" type="noConversion"/>
  </si>
  <si>
    <t>[0-7]</t>
    <phoneticPr fontId="18" type="noConversion"/>
  </si>
  <si>
    <t>[0-16]</t>
    <phoneticPr fontId="18" type="noConversion"/>
  </si>
  <si>
    <t>Patient satisfaction; Very satisfactory, Satisfactory</t>
    <phoneticPr fontId="18" type="noConversion"/>
  </si>
  <si>
    <t>Patient satisfaction; Unsatisfactory, Very unsatisfactory</t>
    <phoneticPr fontId="18" type="noConversion"/>
  </si>
  <si>
    <t>Bupivacaine</t>
    <phoneticPr fontId="18" type="noConversion"/>
  </si>
  <si>
    <t>Saline</t>
    <phoneticPr fontId="18" type="noConversion"/>
  </si>
  <si>
    <t>PACU stay (postanesthesia care unit)</t>
    <phoneticPr fontId="18" type="noConversion"/>
  </si>
  <si>
    <t>수술 후 통증으로 하룻밤 입원</t>
    <phoneticPr fontId="18" type="noConversion"/>
  </si>
  <si>
    <t>length of hospital stay</t>
    <phoneticPr fontId="18" type="noConversion"/>
  </si>
  <si>
    <t>VRS (verbal rating scale) maximal (peak) pain score</t>
    <phoneticPr fontId="18" type="noConversion"/>
  </si>
  <si>
    <t>0-10 (0=no pain, to 10=worst)</t>
    <phoneticPr fontId="18" type="noConversion"/>
  </si>
  <si>
    <t>pod 0</t>
    <phoneticPr fontId="18" type="noConversion"/>
  </si>
  <si>
    <t>[2.5]</t>
    <phoneticPr fontId="18" type="noConversion"/>
  </si>
  <si>
    <t>[0-10]</t>
    <phoneticPr fontId="18" type="noConversion"/>
  </si>
  <si>
    <t>[2-9]</t>
    <phoneticPr fontId="18" type="noConversion"/>
  </si>
  <si>
    <t>[0-3]</t>
    <phoneticPr fontId="18" type="noConversion"/>
  </si>
  <si>
    <t>[2=8]</t>
    <phoneticPr fontId="18" type="noConversion"/>
  </si>
  <si>
    <t>[4]</t>
    <phoneticPr fontId="18" type="noConversion"/>
  </si>
  <si>
    <t>[0-6]</t>
    <phoneticPr fontId="18" type="noConversion"/>
  </si>
  <si>
    <t>pod 3</t>
    <phoneticPr fontId="18" type="noConversion"/>
  </si>
  <si>
    <t>pod 7</t>
    <phoneticPr fontId="18" type="noConversion"/>
  </si>
  <si>
    <t>[0-5]</t>
    <phoneticPr fontId="18" type="noConversion"/>
  </si>
  <si>
    <t>Rescue analgesic medication in PACU</t>
    <phoneticPr fontId="18" type="noConversion"/>
  </si>
  <si>
    <t>Maximal pain score at hospital</t>
    <phoneticPr fontId="18" type="noConversion"/>
  </si>
  <si>
    <t>[8]</t>
    <phoneticPr fontId="18" type="noConversion"/>
  </si>
  <si>
    <t>[6-10]</t>
    <phoneticPr fontId="18" type="noConversion"/>
  </si>
  <si>
    <t>Maximal pain score after discharge</t>
    <phoneticPr fontId="18" type="noConversion"/>
  </si>
  <si>
    <t>퇴원시점</t>
    <phoneticPr fontId="18" type="noConversion"/>
  </si>
  <si>
    <t>Total morphine required</t>
    <phoneticPr fontId="18" type="noConversion"/>
  </si>
  <si>
    <t>mean, SD</t>
    <phoneticPr fontId="18" type="noConversion"/>
  </si>
  <si>
    <t>Required oral opioid analgesics</t>
    <phoneticPr fontId="18" type="noConversion"/>
  </si>
  <si>
    <t>Rescue antiemetic therapy</t>
    <phoneticPr fontId="18" type="noConversion"/>
  </si>
  <si>
    <t>Complete satisfaction with pain control</t>
    <phoneticPr fontId="18" type="noConversion"/>
  </si>
  <si>
    <t>통증감소 Patient satisfaction score</t>
    <phoneticPr fontId="18" type="noConversion"/>
  </si>
  <si>
    <t>0-100 (1=dissatisfied to 100=satisfied)</t>
    <phoneticPr fontId="18" type="noConversion"/>
  </si>
  <si>
    <t>Quality of recovery</t>
    <phoneticPr fontId="18" type="noConversion"/>
  </si>
  <si>
    <t>average pain at rest</t>
    <phoneticPr fontId="18" type="noConversion"/>
  </si>
  <si>
    <t>Placebo</t>
    <phoneticPr fontId="18" type="noConversion"/>
  </si>
  <si>
    <t>[0.0-0.0]</t>
    <phoneticPr fontId="18" type="noConversion"/>
  </si>
  <si>
    <t>[3.5-5.5]</t>
    <phoneticPr fontId="18" type="noConversion"/>
  </si>
  <si>
    <t xml:space="preserve">worst pain overall </t>
    <phoneticPr fontId="18" type="noConversion"/>
  </si>
  <si>
    <t>opioid tablets</t>
    <phoneticPr fontId="18" type="noConversion"/>
  </si>
  <si>
    <t>tablets</t>
  </si>
  <si>
    <t>[5.0-10.0]</t>
    <phoneticPr fontId="18" type="noConversion"/>
  </si>
  <si>
    <t>required no opioids during their infusion</t>
    <phoneticPr fontId="18" type="noConversion"/>
  </si>
  <si>
    <t>during their infusion</t>
    <phoneticPr fontId="18" type="noConversion"/>
  </si>
  <si>
    <t>satisfaction</t>
    <phoneticPr fontId="18" type="noConversion"/>
  </si>
  <si>
    <t>0 (dissatisfied) to 10 (very satisfied)</t>
    <phoneticPr fontId="18" type="noConversion"/>
  </si>
  <si>
    <t>pump malfunction (pump failure and replaced)</t>
    <phoneticPr fontId="18" type="noConversion"/>
  </si>
  <si>
    <t>catheter inadvertently dislodged</t>
    <phoneticPr fontId="18" type="noConversion"/>
  </si>
  <si>
    <t>언급없음</t>
    <phoneticPr fontId="18" type="noConversion"/>
  </si>
  <si>
    <t>수술일</t>
    <phoneticPr fontId="18" type="noConversion"/>
  </si>
  <si>
    <t>lacked any feeling in their toes</t>
    <phoneticPr fontId="18" type="noConversion"/>
  </si>
  <si>
    <t xml:space="preserve">opioid-related side effects </t>
    <phoneticPr fontId="18" type="noConversion"/>
  </si>
  <si>
    <t>tingling sensation</t>
    <phoneticPr fontId="18" type="noConversion"/>
  </si>
  <si>
    <t>leg weakness or numbness</t>
    <phoneticPr fontId="18" type="noConversion"/>
  </si>
  <si>
    <t>부작용(untoward effects)</t>
    <phoneticPr fontId="18" type="noConversion"/>
  </si>
  <si>
    <t>unpleasant feeling (numbness, pins and needles or a burning sensation)</t>
    <phoneticPr fontId="18" type="noConversion"/>
  </si>
  <si>
    <t>toxic effects</t>
    <phoneticPr fontId="18" type="noConversion"/>
  </si>
  <si>
    <t>leakage beside the catheter</t>
    <phoneticPr fontId="18" type="noConversion"/>
  </si>
  <si>
    <t>카테터 분리(disconnection of the catheter)</t>
    <phoneticPr fontId="18" type="noConversion"/>
  </si>
  <si>
    <t>PONV (postoperative nausea and vomiting)</t>
    <phoneticPr fontId="18" type="noConversion"/>
  </si>
  <si>
    <t>nHTA, children (1-12세)
A (1-6세)
B (7-12세)</t>
    <phoneticPr fontId="18" type="noConversion"/>
  </si>
  <si>
    <t>비고</t>
    <phoneticPr fontId="18" type="noConversion"/>
  </si>
  <si>
    <t>Numbness (무감각)</t>
    <phoneticPr fontId="18" type="noConversion"/>
  </si>
  <si>
    <t>Infusion discontinuation related to technical problems</t>
    <phoneticPr fontId="18" type="noConversion"/>
  </si>
  <si>
    <t>Urine retention</t>
    <phoneticPr fontId="18" type="noConversion"/>
  </si>
  <si>
    <t xml:space="preserve">required IV rescue tramadol </t>
    <phoneticPr fontId="18" type="noConversion"/>
  </si>
  <si>
    <t>Patient satisfaction; Neutral</t>
    <phoneticPr fontId="18" type="noConversion"/>
  </si>
  <si>
    <t>[95% CI]</t>
    <phoneticPr fontId="18" type="noConversion"/>
  </si>
  <si>
    <t>Ilfeld</t>
    <phoneticPr fontId="18" type="noConversion"/>
  </si>
  <si>
    <t>44 (23/21)</t>
    <phoneticPr fontId="18" type="noConversion"/>
  </si>
  <si>
    <t>2, 4</t>
    <phoneticPr fontId="18" type="noConversion"/>
  </si>
  <si>
    <t>Short</t>
    <phoneticPr fontId="18" type="noConversion"/>
  </si>
  <si>
    <t>#</t>
    <phoneticPr fontId="18" type="noConversion"/>
  </si>
  <si>
    <t>문헌
번호</t>
    <phoneticPr fontId="18" type="noConversion"/>
  </si>
  <si>
    <t>median VAS pain scores</t>
    <phoneticPr fontId="18" type="noConversion"/>
  </si>
  <si>
    <t>별첨 1-1. 지속적 말초신경 및 신경총 통증(자가)조절법 - 좌골신경의 자료추출:  선택문헌 특성</t>
    <phoneticPr fontId="18" type="noConversion"/>
  </si>
  <si>
    <t>별첨 1-1. 지속적 말초신경 및 신경총 통증(자가)조절법 - 좌골신경의 자료추출:  효과성 결과</t>
    <phoneticPr fontId="18" type="noConversion"/>
  </si>
  <si>
    <t>별첨 1-1. 지속적 말초신경 및 신경총 통증(자가)조절법 - 좌골신경의 자료추출:  안전성 결과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</si>
</sst>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 tint="0.499984740745262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11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ashed">
        <color indexed="64"/>
      </bottom>
      <diagonal/>
    </border>
    <border>
      <left/>
      <right/>
      <top style="medium">
        <color auto="1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ashed">
        <color indexed="64"/>
      </bottom>
      <diagonal/>
    </border>
    <border>
      <left/>
      <right style="thin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>
      <left/>
      <right/>
      <top style="dash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auto="1"/>
      </bottom>
      <diagonal/>
    </border>
    <border>
      <left/>
      <right style="thin">
        <color auto="1"/>
      </right>
      <top style="dashed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medium">
        <color auto="1"/>
      </left>
      <right style="thin">
        <color auto="1"/>
      </right>
      <top style="dashed">
        <color indexed="64"/>
      </top>
      <bottom/>
      <diagonal/>
    </border>
    <border>
      <left style="thin">
        <color auto="1"/>
      </left>
      <right/>
      <top/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medium">
        <color auto="1"/>
      </bottom>
      <diagonal/>
    </border>
    <border>
      <left style="thin">
        <color auto="1"/>
      </left>
      <right/>
      <top style="dashed">
        <color indexed="64"/>
      </top>
      <bottom/>
      <diagonal/>
    </border>
    <border>
      <left style="thin">
        <color auto="1"/>
      </left>
      <right/>
      <top style="medium">
        <color auto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4" fillId="35" borderId="17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19" fillId="0" borderId="12" xfId="0" applyFont="1" applyBorder="1">
      <alignment vertical="center"/>
    </xf>
    <xf numFmtId="0" fontId="19" fillId="0" borderId="11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24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left" vertical="center"/>
    </xf>
    <xf numFmtId="0" fontId="24" fillId="34" borderId="25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24" fillId="0" borderId="25" xfId="0" quotePrefix="1" applyFont="1" applyFill="1" applyBorder="1" applyAlignment="1">
      <alignment horizontal="left" vertical="center"/>
    </xf>
    <xf numFmtId="0" fontId="24" fillId="0" borderId="28" xfId="0" quotePrefix="1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5" xfId="0" applyFont="1" applyFill="1" applyBorder="1">
      <alignment vertical="center"/>
    </xf>
    <xf numFmtId="0" fontId="24" fillId="0" borderId="26" xfId="0" applyFont="1" applyFill="1" applyBorder="1">
      <alignment vertical="center"/>
    </xf>
    <xf numFmtId="9" fontId="24" fillId="0" borderId="25" xfId="0" applyNumberFormat="1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4" fillId="34" borderId="31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1" xfId="0" quotePrefix="1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1" fillId="33" borderId="36" xfId="0" applyFont="1" applyFill="1" applyBorder="1" applyAlignment="1">
      <alignment horizontal="left" vertical="center"/>
    </xf>
    <xf numFmtId="0" fontId="24" fillId="34" borderId="36" xfId="0" applyFont="1" applyFill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1" fillId="33" borderId="41" xfId="0" applyFont="1" applyFill="1" applyBorder="1" applyAlignment="1">
      <alignment horizontal="left" vertical="center"/>
    </xf>
    <xf numFmtId="0" fontId="24" fillId="34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1" xfId="0" quotePrefix="1" applyFont="1" applyFill="1" applyBorder="1" applyAlignment="1">
      <alignment horizontal="left" vertical="center"/>
    </xf>
    <xf numFmtId="0" fontId="24" fillId="0" borderId="43" xfId="0" quotePrefix="1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4" xfId="0" quotePrefix="1" applyFont="1" applyFill="1" applyBorder="1" applyAlignment="1">
      <alignment horizontal="left" vertical="center"/>
    </xf>
    <xf numFmtId="1" fontId="24" fillId="0" borderId="25" xfId="0" applyNumberFormat="1" applyFont="1" applyFill="1" applyBorder="1" applyAlignment="1">
      <alignment horizontal="left" vertical="center"/>
    </xf>
    <xf numFmtId="0" fontId="21" fillId="33" borderId="46" xfId="0" applyFont="1" applyFill="1" applyBorder="1" applyAlignment="1">
      <alignment horizontal="left" vertical="center"/>
    </xf>
    <xf numFmtId="0" fontId="24" fillId="34" borderId="46" xfId="0" applyFont="1" applyFill="1" applyBorder="1" applyAlignment="1">
      <alignment horizontal="left" vertical="center"/>
    </xf>
    <xf numFmtId="0" fontId="24" fillId="0" borderId="46" xfId="0" applyFont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left" vertical="center"/>
    </xf>
    <xf numFmtId="0" fontId="24" fillId="0" borderId="46" xfId="0" quotePrefix="1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176" fontId="24" fillId="0" borderId="49" xfId="0" applyNumberFormat="1" applyFont="1" applyFill="1" applyBorder="1" applyAlignment="1">
      <alignment horizontal="left" vertical="center"/>
    </xf>
    <xf numFmtId="0" fontId="24" fillId="0" borderId="36" xfId="0" quotePrefix="1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4" xfId="0" quotePrefix="1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41" xfId="0" applyFont="1" applyFill="1" applyBorder="1">
      <alignment vertical="center"/>
    </xf>
    <xf numFmtId="9" fontId="24" fillId="0" borderId="46" xfId="0" applyNumberFormat="1" applyFont="1" applyFill="1" applyBorder="1" applyAlignment="1">
      <alignment horizontal="left" vertical="center"/>
    </xf>
    <xf numFmtId="0" fontId="24" fillId="0" borderId="49" xfId="0" quotePrefix="1" applyFont="1" applyFill="1" applyBorder="1" applyAlignment="1">
      <alignment horizontal="left" vertical="center"/>
    </xf>
    <xf numFmtId="0" fontId="24" fillId="0" borderId="36" xfId="0" applyFont="1" applyFill="1" applyBorder="1">
      <alignment vertical="center"/>
    </xf>
    <xf numFmtId="0" fontId="21" fillId="33" borderId="62" xfId="0" applyFont="1" applyFill="1" applyBorder="1" applyAlignment="1">
      <alignment horizontal="left" vertical="center"/>
    </xf>
    <xf numFmtId="0" fontId="24" fillId="34" borderId="62" xfId="0" applyFont="1" applyFill="1" applyBorder="1" applyAlignment="1">
      <alignment horizontal="left" vertical="center"/>
    </xf>
    <xf numFmtId="0" fontId="19" fillId="34" borderId="62" xfId="0" applyFont="1" applyFill="1" applyBorder="1" applyAlignment="1">
      <alignment horizontal="left" vertical="center"/>
    </xf>
    <xf numFmtId="0" fontId="19" fillId="0" borderId="62" xfId="0" applyFont="1" applyBorder="1" applyAlignment="1">
      <alignment horizontal="center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4" fillId="0" borderId="65" xfId="0" applyFont="1" applyFill="1" applyBorder="1" applyAlignment="1">
      <alignment horizontal="left" vertical="center"/>
    </xf>
    <xf numFmtId="0" fontId="24" fillId="0" borderId="62" xfId="0" quotePrefix="1" applyFont="1" applyFill="1" applyBorder="1" applyAlignment="1">
      <alignment horizontal="left" vertical="center"/>
    </xf>
    <xf numFmtId="0" fontId="24" fillId="0" borderId="64" xfId="0" quotePrefix="1" applyFont="1" applyFill="1" applyBorder="1" applyAlignment="1">
      <alignment horizontal="left" vertical="center"/>
    </xf>
    <xf numFmtId="0" fontId="24" fillId="0" borderId="66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1" fontId="24" fillId="0" borderId="62" xfId="0" applyNumberFormat="1" applyFont="1" applyFill="1" applyBorder="1" applyAlignment="1">
      <alignment horizontal="left" vertical="center"/>
    </xf>
    <xf numFmtId="0" fontId="21" fillId="33" borderId="68" xfId="0" applyFont="1" applyFill="1" applyBorder="1" applyAlignment="1">
      <alignment horizontal="left" vertical="center"/>
    </xf>
    <xf numFmtId="0" fontId="24" fillId="34" borderId="68" xfId="0" applyFont="1" applyFill="1" applyBorder="1" applyAlignment="1">
      <alignment horizontal="left" vertical="center"/>
    </xf>
    <xf numFmtId="0" fontId="19" fillId="34" borderId="68" xfId="0" applyFont="1" applyFill="1" applyBorder="1" applyAlignment="1">
      <alignment horizontal="left" vertical="center"/>
    </xf>
    <xf numFmtId="0" fontId="19" fillId="0" borderId="68" xfId="0" applyFont="1" applyBorder="1" applyAlignment="1">
      <alignment horizontal="center" vertical="center"/>
    </xf>
    <xf numFmtId="0" fontId="24" fillId="0" borderId="68" xfId="0" applyFont="1" applyFill="1" applyBorder="1" applyAlignment="1">
      <alignment horizontal="left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left" vertical="center"/>
    </xf>
    <xf numFmtId="0" fontId="24" fillId="0" borderId="69" xfId="0" applyFont="1" applyFill="1" applyBorder="1" applyAlignment="1">
      <alignment horizontal="left" vertical="center"/>
    </xf>
    <xf numFmtId="0" fontId="24" fillId="36" borderId="71" xfId="0" applyFont="1" applyFill="1" applyBorder="1" applyAlignment="1">
      <alignment horizontal="center" vertical="center"/>
    </xf>
    <xf numFmtId="0" fontId="24" fillId="36" borderId="72" xfId="0" applyFont="1" applyFill="1" applyBorder="1" applyAlignment="1">
      <alignment horizontal="center" vertical="center"/>
    </xf>
    <xf numFmtId="0" fontId="21" fillId="33" borderId="73" xfId="0" applyFont="1" applyFill="1" applyBorder="1" applyAlignment="1">
      <alignment horizontal="left" vertical="center"/>
    </xf>
    <xf numFmtId="0" fontId="24" fillId="34" borderId="73" xfId="0" applyFont="1" applyFill="1" applyBorder="1" applyAlignment="1">
      <alignment horizontal="left" vertical="center"/>
    </xf>
    <xf numFmtId="0" fontId="19" fillId="34" borderId="73" xfId="0" applyFont="1" applyFill="1" applyBorder="1" applyAlignment="1">
      <alignment horizontal="left" vertical="center"/>
    </xf>
    <xf numFmtId="0" fontId="19" fillId="0" borderId="73" xfId="0" applyFont="1" applyBorder="1" applyAlignment="1">
      <alignment horizontal="center" vertical="center"/>
    </xf>
    <xf numFmtId="0" fontId="24" fillId="0" borderId="73" xfId="0" applyFont="1" applyFill="1" applyBorder="1" applyAlignment="1">
      <alignment horizontal="left" vertical="center"/>
    </xf>
    <xf numFmtId="0" fontId="36" fillId="0" borderId="73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left" vertical="center"/>
    </xf>
    <xf numFmtId="0" fontId="24" fillId="0" borderId="73" xfId="0" quotePrefix="1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left" vertical="center"/>
    </xf>
    <xf numFmtId="0" fontId="21" fillId="33" borderId="77" xfId="0" applyFont="1" applyFill="1" applyBorder="1" applyAlignment="1">
      <alignment horizontal="left" vertical="center"/>
    </xf>
    <xf numFmtId="0" fontId="24" fillId="34" borderId="77" xfId="0" applyFont="1" applyFill="1" applyBorder="1" applyAlignment="1">
      <alignment horizontal="left" vertical="center"/>
    </xf>
    <xf numFmtId="0" fontId="19" fillId="34" borderId="77" xfId="0" applyFont="1" applyFill="1" applyBorder="1" applyAlignment="1">
      <alignment horizontal="left" vertical="center"/>
    </xf>
    <xf numFmtId="0" fontId="19" fillId="0" borderId="77" xfId="0" applyFont="1" applyBorder="1" applyAlignment="1">
      <alignment horizontal="center" vertical="center"/>
    </xf>
    <xf numFmtId="0" fontId="24" fillId="0" borderId="77" xfId="0" applyFont="1" applyFill="1" applyBorder="1" applyAlignment="1">
      <alignment horizontal="left" vertical="center"/>
    </xf>
    <xf numFmtId="0" fontId="24" fillId="0" borderId="78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left" vertical="center"/>
    </xf>
    <xf numFmtId="0" fontId="24" fillId="0" borderId="78" xfId="0" applyFont="1" applyFill="1" applyBorder="1" applyAlignment="1">
      <alignment horizontal="left" vertical="center"/>
    </xf>
    <xf numFmtId="0" fontId="24" fillId="0" borderId="80" xfId="0" applyFont="1" applyFill="1" applyBorder="1" applyAlignment="1">
      <alignment horizontal="left" vertical="center"/>
    </xf>
    <xf numFmtId="0" fontId="21" fillId="33" borderId="81" xfId="0" applyFont="1" applyFill="1" applyBorder="1" applyAlignment="1">
      <alignment horizontal="left" vertical="center"/>
    </xf>
    <xf numFmtId="0" fontId="24" fillId="34" borderId="81" xfId="0" applyFont="1" applyFill="1" applyBorder="1" applyAlignment="1">
      <alignment horizontal="left" vertical="center"/>
    </xf>
    <xf numFmtId="0" fontId="19" fillId="34" borderId="81" xfId="0" applyFont="1" applyFill="1" applyBorder="1" applyAlignment="1">
      <alignment horizontal="left" vertical="center"/>
    </xf>
    <xf numFmtId="0" fontId="19" fillId="0" borderId="81" xfId="0" applyFont="1" applyBorder="1" applyAlignment="1">
      <alignment horizontal="center" vertical="center"/>
    </xf>
    <xf numFmtId="0" fontId="24" fillId="0" borderId="81" xfId="0" applyFont="1" applyFill="1" applyBorder="1" applyAlignment="1">
      <alignment horizontal="left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left" vertical="center"/>
    </xf>
    <xf numFmtId="0" fontId="24" fillId="0" borderId="82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1" fillId="33" borderId="71" xfId="0" applyFont="1" applyFill="1" applyBorder="1" applyAlignment="1">
      <alignment horizontal="left" vertical="center"/>
    </xf>
    <xf numFmtId="0" fontId="24" fillId="34" borderId="71" xfId="0" applyFont="1" applyFill="1" applyBorder="1" applyAlignment="1">
      <alignment horizontal="left" vertical="center"/>
    </xf>
    <xf numFmtId="0" fontId="19" fillId="34" borderId="71" xfId="0" applyFont="1" applyFill="1" applyBorder="1" applyAlignment="1">
      <alignment horizontal="left" vertical="center"/>
    </xf>
    <xf numFmtId="0" fontId="19" fillId="0" borderId="71" xfId="0" applyFont="1" applyBorder="1" applyAlignment="1">
      <alignment horizontal="center" vertical="center"/>
    </xf>
    <xf numFmtId="0" fontId="24" fillId="0" borderId="71" xfId="0" applyFont="1" applyFill="1" applyBorder="1" applyAlignment="1">
      <alignment horizontal="left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left" vertical="center"/>
    </xf>
    <xf numFmtId="0" fontId="24" fillId="0" borderId="71" xfId="0" quotePrefix="1" applyFont="1" applyFill="1" applyBorder="1" applyAlignment="1">
      <alignment horizontal="left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86" xfId="0" applyFont="1" applyFill="1" applyBorder="1" applyAlignment="1">
      <alignment horizontal="left" vertical="center"/>
    </xf>
    <xf numFmtId="0" fontId="24" fillId="0" borderId="74" xfId="0" quotePrefix="1" applyFont="1" applyFill="1" applyBorder="1" applyAlignment="1">
      <alignment horizontal="left" vertical="center"/>
    </xf>
    <xf numFmtId="0" fontId="24" fillId="0" borderId="75" xfId="0" quotePrefix="1" applyFont="1" applyFill="1" applyBorder="1" applyAlignment="1">
      <alignment horizontal="left" vertical="center"/>
    </xf>
    <xf numFmtId="0" fontId="24" fillId="0" borderId="79" xfId="0" quotePrefix="1" applyFont="1" applyFill="1" applyBorder="1" applyAlignment="1">
      <alignment horizontal="left" vertical="center"/>
    </xf>
    <xf numFmtId="0" fontId="24" fillId="0" borderId="81" xfId="0" quotePrefix="1" applyFont="1" applyFill="1" applyBorder="1" applyAlignment="1">
      <alignment horizontal="left" vertical="center"/>
    </xf>
    <xf numFmtId="0" fontId="24" fillId="0" borderId="82" xfId="0" quotePrefix="1" applyFont="1" applyFill="1" applyBorder="1" applyAlignment="1">
      <alignment horizontal="left" vertical="center"/>
    </xf>
    <xf numFmtId="0" fontId="24" fillId="0" borderId="83" xfId="0" quotePrefix="1" applyFont="1" applyFill="1" applyBorder="1" applyAlignment="1">
      <alignment horizontal="left" vertical="center"/>
    </xf>
    <xf numFmtId="0" fontId="24" fillId="0" borderId="85" xfId="0" quotePrefix="1" applyFont="1" applyFill="1" applyBorder="1" applyAlignment="1">
      <alignment horizontal="left" vertical="center"/>
    </xf>
    <xf numFmtId="1" fontId="24" fillId="0" borderId="73" xfId="0" applyNumberFormat="1" applyFont="1" applyFill="1" applyBorder="1" applyAlignment="1">
      <alignment horizontal="left" vertical="center"/>
    </xf>
    <xf numFmtId="0" fontId="24" fillId="0" borderId="87" xfId="0" applyFont="1" applyFill="1" applyBorder="1" applyAlignment="1">
      <alignment horizontal="left" vertical="center"/>
    </xf>
    <xf numFmtId="0" fontId="24" fillId="0" borderId="88" xfId="0" applyFont="1" applyFill="1" applyBorder="1" applyAlignment="1">
      <alignment horizontal="left" vertical="center"/>
    </xf>
    <xf numFmtId="1" fontId="24" fillId="0" borderId="77" xfId="0" applyNumberFormat="1" applyFont="1" applyFill="1" applyBorder="1" applyAlignment="1">
      <alignment horizontal="left" vertical="center"/>
    </xf>
    <xf numFmtId="0" fontId="24" fillId="0" borderId="89" xfId="0" applyFont="1" applyFill="1" applyBorder="1" applyAlignment="1">
      <alignment horizontal="left" vertical="center"/>
    </xf>
    <xf numFmtId="1" fontId="24" fillId="0" borderId="81" xfId="0" applyNumberFormat="1" applyFont="1" applyFill="1" applyBorder="1" applyAlignment="1">
      <alignment horizontal="left" vertical="center"/>
    </xf>
    <xf numFmtId="0" fontId="24" fillId="0" borderId="9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34" fillId="0" borderId="24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37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35" borderId="62" xfId="0" applyFont="1" applyFill="1" applyBorder="1" applyAlignment="1">
      <alignment horizontal="center" vertical="center"/>
    </xf>
    <xf numFmtId="0" fontId="20" fillId="33" borderId="63" xfId="0" applyFont="1" applyFill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 wrapText="1"/>
    </xf>
    <xf numFmtId="0" fontId="24" fillId="36" borderId="62" xfId="0" applyFont="1" applyFill="1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1" fillId="33" borderId="60" xfId="0" applyFont="1" applyFill="1" applyBorder="1" applyAlignment="1">
      <alignment horizontal="center" vertical="center"/>
    </xf>
    <xf numFmtId="0" fontId="21" fillId="33" borderId="61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 wrapText="1"/>
    </xf>
    <xf numFmtId="0" fontId="23" fillId="33" borderId="62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"/>
  <sheetViews>
    <sheetView tabSelected="1" zoomScale="90" zoomScaleNormal="90" workbookViewId="0">
      <pane xSplit="4" ySplit="3" topLeftCell="E4" activePane="bottomRight" state="frozen"/>
      <selection pane="topRight" activeCell="H1" sqref="H1"/>
      <selection pane="bottomLeft" activeCell="A2" sqref="A2"/>
      <selection pane="bottomRight" activeCell="B1" sqref="B1"/>
    </sheetView>
  </sheetViews>
  <sheetFormatPr defaultRowHeight="16.5"/>
  <cols>
    <col min="1" max="1" width="3.5" style="36" customWidth="1"/>
    <col min="2" max="2" width="6.125" style="21" customWidth="1"/>
    <col min="3" max="3" width="9" style="15" customWidth="1"/>
    <col min="4" max="4" width="8" style="17" customWidth="1"/>
    <col min="5" max="5" width="9" style="19"/>
    <col min="6" max="6" width="10.375" style="19" bestFit="1" customWidth="1"/>
    <col min="7" max="7" width="23" style="15" customWidth="1"/>
    <col min="8" max="8" width="13.125" style="15" bestFit="1" customWidth="1"/>
    <col min="9" max="9" width="10.625" style="15" customWidth="1"/>
    <col min="10" max="10" width="28.625" style="15" customWidth="1"/>
    <col min="11" max="11" width="10.625" style="15" customWidth="1"/>
    <col min="12" max="12" width="28.625" style="15" customWidth="1"/>
    <col min="13" max="13" width="9" style="15"/>
    <col min="14" max="15" width="6.375" style="15" bestFit="1" customWidth="1"/>
    <col min="16" max="16" width="18" style="15" customWidth="1"/>
    <col min="17" max="17" width="9" style="16"/>
    <col min="18" max="16384" width="9" style="15"/>
  </cols>
  <sheetData>
    <row r="1" spans="1:21" ht="20.100000000000001" customHeight="1">
      <c r="B1" s="21" t="s">
        <v>548</v>
      </c>
      <c r="D1" s="181"/>
    </row>
    <row r="2" spans="1:21" ht="16.5" customHeight="1">
      <c r="A2" s="183" t="s">
        <v>545</v>
      </c>
      <c r="B2" s="184" t="s">
        <v>546</v>
      </c>
      <c r="C2" s="186" t="s">
        <v>43</v>
      </c>
      <c r="D2" s="186" t="s">
        <v>0</v>
      </c>
      <c r="E2" s="186" t="s">
        <v>71</v>
      </c>
      <c r="F2" s="186"/>
      <c r="G2" s="186" t="s">
        <v>135</v>
      </c>
      <c r="H2" s="186"/>
      <c r="I2" s="186" t="s">
        <v>72</v>
      </c>
      <c r="J2" s="186"/>
      <c r="K2" s="186" t="s">
        <v>15</v>
      </c>
      <c r="L2" s="186"/>
      <c r="M2" s="186"/>
      <c r="N2" s="186" t="s">
        <v>131</v>
      </c>
      <c r="O2" s="186"/>
      <c r="P2" s="186" t="s">
        <v>1</v>
      </c>
    </row>
    <row r="3" spans="1:21" s="17" customFormat="1">
      <c r="A3" s="183"/>
      <c r="B3" s="185"/>
      <c r="C3" s="186"/>
      <c r="D3" s="186"/>
      <c r="E3" s="24" t="s">
        <v>13</v>
      </c>
      <c r="F3" s="24" t="s">
        <v>3</v>
      </c>
      <c r="G3" s="24" t="s">
        <v>90</v>
      </c>
      <c r="H3" s="24" t="s">
        <v>91</v>
      </c>
      <c r="I3" s="24" t="s">
        <v>78</v>
      </c>
      <c r="J3" s="24" t="s">
        <v>92</v>
      </c>
      <c r="K3" s="24" t="s">
        <v>86</v>
      </c>
      <c r="L3" s="24" t="s">
        <v>92</v>
      </c>
      <c r="M3" s="26" t="s">
        <v>93</v>
      </c>
      <c r="N3" s="24" t="s">
        <v>132</v>
      </c>
      <c r="O3" s="24" t="s">
        <v>133</v>
      </c>
      <c r="P3" s="186"/>
    </row>
    <row r="4" spans="1:21">
      <c r="A4" s="37">
        <v>1</v>
      </c>
      <c r="B4" s="12">
        <v>72</v>
      </c>
      <c r="C4" s="13" t="s">
        <v>47</v>
      </c>
      <c r="D4" s="13">
        <v>2022</v>
      </c>
      <c r="E4" s="7" t="s">
        <v>23</v>
      </c>
      <c r="F4" s="7" t="s">
        <v>21</v>
      </c>
      <c r="G4" s="7" t="s">
        <v>22</v>
      </c>
      <c r="H4" s="7" t="s">
        <v>216</v>
      </c>
      <c r="I4" s="7" t="s">
        <v>174</v>
      </c>
      <c r="J4" s="7" t="s">
        <v>24</v>
      </c>
      <c r="K4" s="7" t="s">
        <v>175</v>
      </c>
      <c r="L4" s="14" t="s">
        <v>26</v>
      </c>
      <c r="M4" s="18" t="s">
        <v>543</v>
      </c>
      <c r="N4" s="18" t="s">
        <v>134</v>
      </c>
      <c r="O4" s="18" t="s">
        <v>134</v>
      </c>
      <c r="P4" s="7" t="s">
        <v>25</v>
      </c>
    </row>
    <row r="5" spans="1:21">
      <c r="A5" s="37">
        <v>2</v>
      </c>
      <c r="B5" s="12">
        <v>61</v>
      </c>
      <c r="C5" s="13" t="s">
        <v>46</v>
      </c>
      <c r="D5" s="13">
        <v>2022</v>
      </c>
      <c r="E5" s="7" t="s">
        <v>19</v>
      </c>
      <c r="F5" s="7" t="s">
        <v>20</v>
      </c>
      <c r="G5" s="7" t="s">
        <v>17</v>
      </c>
      <c r="H5" s="7" t="s">
        <v>18</v>
      </c>
      <c r="I5" s="7" t="s">
        <v>226</v>
      </c>
      <c r="J5" s="7" t="s">
        <v>69</v>
      </c>
      <c r="K5" s="7" t="s">
        <v>228</v>
      </c>
      <c r="L5" s="14" t="s">
        <v>16</v>
      </c>
      <c r="M5" s="18">
        <v>2</v>
      </c>
      <c r="N5" s="18" t="s">
        <v>134</v>
      </c>
      <c r="O5" s="18" t="s">
        <v>134</v>
      </c>
      <c r="P5" s="7"/>
    </row>
    <row r="6" spans="1:21">
      <c r="A6" s="37">
        <v>3</v>
      </c>
      <c r="B6" s="12">
        <v>48</v>
      </c>
      <c r="C6" s="13" t="s">
        <v>45</v>
      </c>
      <c r="D6" s="13">
        <v>2021</v>
      </c>
      <c r="E6" s="7" t="s">
        <v>14</v>
      </c>
      <c r="F6" s="7" t="s">
        <v>9</v>
      </c>
      <c r="G6" s="7" t="s">
        <v>10</v>
      </c>
      <c r="H6" s="7" t="s">
        <v>12</v>
      </c>
      <c r="I6" s="7" t="s">
        <v>282</v>
      </c>
      <c r="J6" s="7" t="s">
        <v>11</v>
      </c>
      <c r="K6" s="7" t="s">
        <v>281</v>
      </c>
      <c r="L6" s="14" t="s">
        <v>7</v>
      </c>
      <c r="M6" s="18">
        <v>2</v>
      </c>
      <c r="N6" s="18" t="s">
        <v>134</v>
      </c>
      <c r="O6" s="18" t="s">
        <v>134</v>
      </c>
      <c r="P6" s="7" t="s">
        <v>6</v>
      </c>
    </row>
    <row r="7" spans="1:21">
      <c r="A7" s="37">
        <v>4</v>
      </c>
      <c r="B7" s="12">
        <v>46</v>
      </c>
      <c r="C7" s="13" t="s">
        <v>544</v>
      </c>
      <c r="D7" s="13">
        <v>2019</v>
      </c>
      <c r="E7" s="7" t="s">
        <v>318</v>
      </c>
      <c r="F7" s="7" t="s">
        <v>4</v>
      </c>
      <c r="G7" s="7" t="s">
        <v>5</v>
      </c>
      <c r="H7" s="7" t="s">
        <v>8</v>
      </c>
      <c r="I7" s="7" t="s">
        <v>306</v>
      </c>
      <c r="J7" s="7" t="s">
        <v>30</v>
      </c>
      <c r="K7" s="7" t="s">
        <v>307</v>
      </c>
      <c r="L7" s="14" t="s">
        <v>7</v>
      </c>
      <c r="M7" s="18">
        <v>2</v>
      </c>
      <c r="N7" s="18" t="s">
        <v>134</v>
      </c>
      <c r="O7" s="18" t="s">
        <v>134</v>
      </c>
      <c r="P7" s="7"/>
    </row>
    <row r="8" spans="1:21">
      <c r="A8" s="37">
        <v>5</v>
      </c>
      <c r="B8" s="12">
        <v>162</v>
      </c>
      <c r="C8" s="13" t="s">
        <v>48</v>
      </c>
      <c r="D8" s="13">
        <v>2015</v>
      </c>
      <c r="E8" s="7" t="s">
        <v>19</v>
      </c>
      <c r="F8" s="7"/>
      <c r="G8" s="7" t="s">
        <v>29</v>
      </c>
      <c r="H8" s="7" t="s">
        <v>542</v>
      </c>
      <c r="I8" s="7" t="s">
        <v>95</v>
      </c>
      <c r="J8" s="7" t="s">
        <v>96</v>
      </c>
      <c r="K8" s="7" t="s">
        <v>99</v>
      </c>
      <c r="L8" s="14" t="s">
        <v>97</v>
      </c>
      <c r="M8" s="18">
        <v>1</v>
      </c>
      <c r="N8" s="18" t="s">
        <v>134</v>
      </c>
      <c r="O8" s="18" t="s">
        <v>134</v>
      </c>
      <c r="P8" s="7" t="s">
        <v>455</v>
      </c>
    </row>
    <row r="9" spans="1:21">
      <c r="A9" s="37">
        <v>6</v>
      </c>
      <c r="B9" s="12">
        <v>248</v>
      </c>
      <c r="C9" s="13" t="s">
        <v>456</v>
      </c>
      <c r="D9" s="13">
        <v>2010</v>
      </c>
      <c r="E9" s="7" t="s">
        <v>66</v>
      </c>
      <c r="F9" s="7"/>
      <c r="G9" s="7" t="s">
        <v>32</v>
      </c>
      <c r="H9" s="7" t="s">
        <v>54</v>
      </c>
      <c r="I9" s="7" t="s">
        <v>136</v>
      </c>
      <c r="J9" s="7" t="s">
        <v>67</v>
      </c>
      <c r="K9" s="7" t="s">
        <v>137</v>
      </c>
      <c r="L9" s="14" t="s">
        <v>68</v>
      </c>
      <c r="M9" s="18">
        <v>1</v>
      </c>
      <c r="N9" s="18" t="s">
        <v>134</v>
      </c>
      <c r="O9" s="18" t="s">
        <v>134</v>
      </c>
      <c r="P9" s="7" t="s">
        <v>6</v>
      </c>
      <c r="Q9" s="19"/>
    </row>
    <row r="10" spans="1:21">
      <c r="A10" s="37">
        <v>7</v>
      </c>
      <c r="B10" s="12">
        <v>275</v>
      </c>
      <c r="C10" s="13" t="s">
        <v>50</v>
      </c>
      <c r="D10" s="13">
        <v>2009</v>
      </c>
      <c r="E10" s="7" t="s">
        <v>34</v>
      </c>
      <c r="F10" s="7"/>
      <c r="G10" s="7" t="s">
        <v>2</v>
      </c>
      <c r="H10" s="7" t="s">
        <v>33</v>
      </c>
      <c r="I10" s="7" t="s">
        <v>370</v>
      </c>
      <c r="J10" s="7" t="s">
        <v>65</v>
      </c>
      <c r="K10" s="7" t="s">
        <v>371</v>
      </c>
      <c r="L10" s="14" t="s">
        <v>64</v>
      </c>
      <c r="M10" s="18">
        <v>2</v>
      </c>
      <c r="N10" s="18" t="s">
        <v>134</v>
      </c>
      <c r="O10" s="18" t="s">
        <v>134</v>
      </c>
      <c r="P10" s="7"/>
      <c r="Q10" s="20"/>
    </row>
    <row r="11" spans="1:21">
      <c r="A11" s="37">
        <v>8</v>
      </c>
      <c r="B11" s="12">
        <v>281</v>
      </c>
      <c r="C11" s="13" t="s">
        <v>50</v>
      </c>
      <c r="D11" s="13">
        <v>2008</v>
      </c>
      <c r="E11" s="7" t="s">
        <v>34</v>
      </c>
      <c r="F11" s="7"/>
      <c r="G11" s="7" t="s">
        <v>2</v>
      </c>
      <c r="H11" s="7" t="s">
        <v>35</v>
      </c>
      <c r="I11" s="7" t="s">
        <v>415</v>
      </c>
      <c r="J11" s="7" t="s">
        <v>28</v>
      </c>
      <c r="K11" s="7" t="s">
        <v>70</v>
      </c>
      <c r="L11" s="14" t="s">
        <v>70</v>
      </c>
      <c r="M11" s="18">
        <v>2</v>
      </c>
      <c r="N11" s="18" t="s">
        <v>134</v>
      </c>
      <c r="O11" s="18" t="s">
        <v>134</v>
      </c>
      <c r="P11" s="7"/>
      <c r="Q11" s="20"/>
    </row>
    <row r="12" spans="1:21">
      <c r="A12" s="183">
        <v>9</v>
      </c>
      <c r="B12" s="188">
        <v>327</v>
      </c>
      <c r="C12" s="194" t="s">
        <v>458</v>
      </c>
      <c r="D12" s="194">
        <v>2006</v>
      </c>
      <c r="E12" s="182" t="s">
        <v>60</v>
      </c>
      <c r="F12" s="182"/>
      <c r="G12" s="182" t="s">
        <v>36</v>
      </c>
      <c r="H12" s="7" t="s">
        <v>426</v>
      </c>
      <c r="I12" s="7" t="s">
        <v>424</v>
      </c>
      <c r="J12" s="182" t="s">
        <v>37</v>
      </c>
      <c r="K12" s="7" t="s">
        <v>429</v>
      </c>
      <c r="L12" s="191" t="s">
        <v>38</v>
      </c>
      <c r="M12" s="189">
        <v>3</v>
      </c>
      <c r="N12" s="189" t="s">
        <v>454</v>
      </c>
      <c r="O12" s="189" t="s">
        <v>454</v>
      </c>
      <c r="P12" s="192" t="s">
        <v>533</v>
      </c>
      <c r="Q12" s="190"/>
      <c r="R12" s="187"/>
      <c r="S12" s="187"/>
      <c r="T12" s="187"/>
      <c r="U12" s="187"/>
    </row>
    <row r="13" spans="1:21">
      <c r="A13" s="183"/>
      <c r="B13" s="188"/>
      <c r="C13" s="194"/>
      <c r="D13" s="194"/>
      <c r="E13" s="182"/>
      <c r="F13" s="182"/>
      <c r="G13" s="182"/>
      <c r="H13" s="7" t="s">
        <v>427</v>
      </c>
      <c r="I13" s="7" t="s">
        <v>425</v>
      </c>
      <c r="J13" s="182"/>
      <c r="K13" s="7" t="s">
        <v>428</v>
      </c>
      <c r="L13" s="191"/>
      <c r="M13" s="189"/>
      <c r="N13" s="189"/>
      <c r="O13" s="189"/>
      <c r="P13" s="193"/>
      <c r="Q13" s="190"/>
      <c r="R13" s="187"/>
      <c r="S13" s="187"/>
      <c r="T13" s="187"/>
      <c r="U13" s="187"/>
    </row>
    <row r="14" spans="1:21">
      <c r="A14" s="37">
        <v>10</v>
      </c>
      <c r="B14" s="12">
        <v>350</v>
      </c>
      <c r="C14" s="13" t="s">
        <v>457</v>
      </c>
      <c r="D14" s="13">
        <v>2004</v>
      </c>
      <c r="E14" s="7" t="s">
        <v>61</v>
      </c>
      <c r="F14" s="7"/>
      <c r="G14" s="7" t="s">
        <v>39</v>
      </c>
      <c r="H14" s="7" t="s">
        <v>8</v>
      </c>
      <c r="I14" s="7" t="s">
        <v>463</v>
      </c>
      <c r="J14" s="7" t="s">
        <v>63</v>
      </c>
      <c r="K14" s="7" t="s">
        <v>137</v>
      </c>
      <c r="L14" s="14" t="s">
        <v>62</v>
      </c>
      <c r="M14" s="18">
        <v>1</v>
      </c>
      <c r="N14" s="18" t="s">
        <v>134</v>
      </c>
      <c r="O14" s="18" t="s">
        <v>134</v>
      </c>
      <c r="P14" s="7" t="s">
        <v>459</v>
      </c>
      <c r="Q14" s="19"/>
    </row>
    <row r="15" spans="1:21">
      <c r="A15" s="37">
        <v>11</v>
      </c>
      <c r="B15" s="12">
        <v>354</v>
      </c>
      <c r="C15" s="13" t="s">
        <v>52</v>
      </c>
      <c r="D15" s="13">
        <v>2003</v>
      </c>
      <c r="E15" s="7" t="s">
        <v>19</v>
      </c>
      <c r="F15" s="7"/>
      <c r="G15" s="7" t="s">
        <v>40</v>
      </c>
      <c r="H15" s="7" t="s">
        <v>41</v>
      </c>
      <c r="I15" s="7" t="s">
        <v>475</v>
      </c>
      <c r="J15" s="7" t="s">
        <v>58</v>
      </c>
      <c r="K15" s="7" t="s">
        <v>476</v>
      </c>
      <c r="L15" s="14" t="s">
        <v>59</v>
      </c>
      <c r="M15" s="18">
        <v>1</v>
      </c>
      <c r="N15" s="18" t="s">
        <v>134</v>
      </c>
      <c r="O15" s="18" t="s">
        <v>134</v>
      </c>
      <c r="P15" s="7" t="s">
        <v>460</v>
      </c>
    </row>
    <row r="16" spans="1:21">
      <c r="A16" s="37">
        <v>12</v>
      </c>
      <c r="B16" s="12">
        <v>366</v>
      </c>
      <c r="C16" s="13" t="s">
        <v>541</v>
      </c>
      <c r="D16" s="13">
        <v>2002</v>
      </c>
      <c r="E16" s="7" t="s">
        <v>19</v>
      </c>
      <c r="F16" s="7"/>
      <c r="G16" s="14" t="s">
        <v>42</v>
      </c>
      <c r="H16" s="7" t="s">
        <v>56</v>
      </c>
      <c r="I16" s="7" t="s">
        <v>463</v>
      </c>
      <c r="J16" s="7" t="s">
        <v>55</v>
      </c>
      <c r="K16" s="7" t="s">
        <v>508</v>
      </c>
      <c r="L16" s="14" t="s">
        <v>57</v>
      </c>
      <c r="M16" s="25">
        <v>1</v>
      </c>
      <c r="N16" s="18" t="s">
        <v>134</v>
      </c>
      <c r="O16" s="18" t="s">
        <v>134</v>
      </c>
      <c r="P16" s="7" t="s">
        <v>461</v>
      </c>
    </row>
  </sheetData>
  <sheetProtection algorithmName="SHA-512" hashValue="AJfnyxmO3dFgSWKaoLlxXoWYxuJzPwh0XQI3pNg2wsqO9saExpMJrmAzMyOg9Fp/ZbAQbRYYvnOfa6Bm9po5tw==" saltValue="digKgoCXtSIiFo1swMGWgw==" spinCount="100000" sheet="1" objects="1" scenarios="1" selectLockedCells="1" selectUnlockedCells="1"/>
  <mergeCells count="28">
    <mergeCell ref="R12:R13"/>
    <mergeCell ref="S12:S13"/>
    <mergeCell ref="T12:T13"/>
    <mergeCell ref="U12:U13"/>
    <mergeCell ref="B12:B13"/>
    <mergeCell ref="M12:M13"/>
    <mergeCell ref="N12:N13"/>
    <mergeCell ref="O12:O13"/>
    <mergeCell ref="Q12:Q13"/>
    <mergeCell ref="G12:G13"/>
    <mergeCell ref="J12:J13"/>
    <mergeCell ref="L12:L13"/>
    <mergeCell ref="P12:P13"/>
    <mergeCell ref="C12:C13"/>
    <mergeCell ref="D12:D13"/>
    <mergeCell ref="E12:E13"/>
    <mergeCell ref="N2:O2"/>
    <mergeCell ref="G2:H2"/>
    <mergeCell ref="E2:F2"/>
    <mergeCell ref="P2:P3"/>
    <mergeCell ref="I2:J2"/>
    <mergeCell ref="K2:M2"/>
    <mergeCell ref="F12:F13"/>
    <mergeCell ref="A2:A3"/>
    <mergeCell ref="B2:B3"/>
    <mergeCell ref="C2:C3"/>
    <mergeCell ref="D2:D3"/>
    <mergeCell ref="A12:A13"/>
  </mergeCells>
  <phoneticPr fontId="1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8"/>
  <sheetViews>
    <sheetView zoomScale="90" zoomScaleNormal="90" workbookViewId="0">
      <pane xSplit="10" ySplit="4" topLeftCell="K5" activePane="bottomRight" state="frozen"/>
      <selection pane="topRight" activeCell="L1" sqref="L1"/>
      <selection pane="bottomLeft" activeCell="A4" sqref="A4"/>
      <selection pane="bottomRight" activeCell="B1" sqref="B1"/>
    </sheetView>
  </sheetViews>
  <sheetFormatPr defaultRowHeight="13.5"/>
  <cols>
    <col min="1" max="1" width="3.125" style="27" customWidth="1"/>
    <col min="2" max="2" width="7.125" style="27" customWidth="1"/>
    <col min="3" max="3" width="9" style="27"/>
    <col min="4" max="4" width="5" style="27" bestFit="1" customWidth="1"/>
    <col min="5" max="5" width="6.375" style="23" bestFit="1" customWidth="1"/>
    <col min="6" max="6" width="33.375" style="27" customWidth="1"/>
    <col min="7" max="7" width="9" style="27"/>
    <col min="8" max="8" width="13.125" style="27" customWidth="1"/>
    <col min="9" max="9" width="8.625" style="27" customWidth="1"/>
    <col min="10" max="10" width="6.625" style="23" customWidth="1"/>
    <col min="11" max="11" width="9" style="27"/>
    <col min="12" max="13" width="5.625" style="27" customWidth="1"/>
    <col min="14" max="17" width="9" style="27"/>
    <col min="18" max="19" width="5.625" style="27" customWidth="1"/>
    <col min="20" max="24" width="9" style="27"/>
    <col min="25" max="25" width="6.375" style="27" customWidth="1"/>
    <col min="26" max="26" width="6.375" style="23" customWidth="1"/>
    <col min="27" max="27" width="9" style="27"/>
    <col min="28" max="29" width="5.625" style="27" customWidth="1"/>
    <col min="30" max="16384" width="9" style="27"/>
  </cols>
  <sheetData>
    <row r="1" spans="1:34" ht="20.100000000000001" customHeight="1">
      <c r="B1" s="21" t="s">
        <v>549</v>
      </c>
    </row>
    <row r="2" spans="1:34" s="23" customFormat="1" ht="16.5" customHeight="1">
      <c r="A2" s="201"/>
      <c r="B2" s="199" t="s">
        <v>73</v>
      </c>
      <c r="C2" s="186" t="s">
        <v>43</v>
      </c>
      <c r="D2" s="186" t="s">
        <v>0</v>
      </c>
      <c r="E2" s="195" t="s">
        <v>98</v>
      </c>
      <c r="F2" s="215" t="s">
        <v>127</v>
      </c>
      <c r="G2" s="216"/>
      <c r="H2" s="216"/>
      <c r="I2" s="216"/>
      <c r="J2" s="216"/>
      <c r="K2" s="202" t="s">
        <v>77</v>
      </c>
      <c r="L2" s="186"/>
      <c r="M2" s="186"/>
      <c r="N2" s="186"/>
      <c r="O2" s="186"/>
      <c r="P2" s="203"/>
      <c r="Q2" s="202" t="s">
        <v>88</v>
      </c>
      <c r="R2" s="186"/>
      <c r="S2" s="186"/>
      <c r="T2" s="186"/>
      <c r="U2" s="186"/>
      <c r="V2" s="203"/>
      <c r="W2" s="204" t="s">
        <v>85</v>
      </c>
      <c r="X2" s="186" t="s">
        <v>1</v>
      </c>
      <c r="Z2" s="195" t="s">
        <v>98</v>
      </c>
      <c r="AA2" s="197" t="s">
        <v>89</v>
      </c>
      <c r="AB2" s="197"/>
      <c r="AC2" s="197"/>
      <c r="AD2" s="197"/>
      <c r="AE2" s="197"/>
      <c r="AF2" s="197"/>
      <c r="AG2" s="197" t="s">
        <v>85</v>
      </c>
      <c r="AH2" s="197" t="s">
        <v>1</v>
      </c>
    </row>
    <row r="3" spans="1:34">
      <c r="A3" s="201"/>
      <c r="B3" s="199"/>
      <c r="C3" s="186"/>
      <c r="D3" s="186"/>
      <c r="E3" s="186"/>
      <c r="F3" s="211" t="s">
        <v>74</v>
      </c>
      <c r="G3" s="211" t="s">
        <v>75</v>
      </c>
      <c r="H3" s="211" t="s">
        <v>76</v>
      </c>
      <c r="I3" s="211" t="s">
        <v>1</v>
      </c>
      <c r="J3" s="209" t="s">
        <v>93</v>
      </c>
      <c r="K3" s="213" t="s">
        <v>78</v>
      </c>
      <c r="L3" s="211" t="s">
        <v>79</v>
      </c>
      <c r="M3" s="211"/>
      <c r="N3" s="207" t="s">
        <v>80</v>
      </c>
      <c r="O3" s="207"/>
      <c r="P3" s="208"/>
      <c r="Q3" s="202" t="s">
        <v>86</v>
      </c>
      <c r="R3" s="207" t="s">
        <v>79</v>
      </c>
      <c r="S3" s="207"/>
      <c r="T3" s="207" t="s">
        <v>80</v>
      </c>
      <c r="U3" s="207"/>
      <c r="V3" s="208"/>
      <c r="W3" s="204"/>
      <c r="X3" s="186"/>
      <c r="Z3" s="186"/>
      <c r="AA3" s="197" t="s">
        <v>86</v>
      </c>
      <c r="AB3" s="198" t="s">
        <v>79</v>
      </c>
      <c r="AC3" s="198"/>
      <c r="AD3" s="198" t="s">
        <v>80</v>
      </c>
      <c r="AE3" s="198"/>
      <c r="AF3" s="198"/>
      <c r="AG3" s="197"/>
      <c r="AH3" s="197"/>
    </row>
    <row r="4" spans="1:34" ht="14.25" thickBot="1">
      <c r="A4" s="201"/>
      <c r="B4" s="200"/>
      <c r="C4" s="196"/>
      <c r="D4" s="196"/>
      <c r="E4" s="196"/>
      <c r="F4" s="212"/>
      <c r="G4" s="212"/>
      <c r="H4" s="212"/>
      <c r="I4" s="212"/>
      <c r="J4" s="210"/>
      <c r="K4" s="214"/>
      <c r="L4" s="6" t="s">
        <v>81</v>
      </c>
      <c r="M4" s="6" t="s">
        <v>82</v>
      </c>
      <c r="N4" s="33" t="s">
        <v>83</v>
      </c>
      <c r="O4" s="33" t="s">
        <v>84</v>
      </c>
      <c r="P4" s="34" t="s">
        <v>82</v>
      </c>
      <c r="Q4" s="206"/>
      <c r="R4" s="33" t="s">
        <v>81</v>
      </c>
      <c r="S4" s="33" t="s">
        <v>82</v>
      </c>
      <c r="T4" s="33" t="s">
        <v>83</v>
      </c>
      <c r="U4" s="33" t="s">
        <v>84</v>
      </c>
      <c r="V4" s="34" t="s">
        <v>87</v>
      </c>
      <c r="W4" s="205"/>
      <c r="X4" s="196"/>
      <c r="Z4" s="196"/>
      <c r="AA4" s="197"/>
      <c r="AB4" s="35" t="s">
        <v>81</v>
      </c>
      <c r="AC4" s="35" t="s">
        <v>82</v>
      </c>
      <c r="AD4" s="35" t="s">
        <v>83</v>
      </c>
      <c r="AE4" s="35" t="s">
        <v>84</v>
      </c>
      <c r="AF4" s="35" t="s">
        <v>87</v>
      </c>
      <c r="AG4" s="197"/>
      <c r="AH4" s="197"/>
    </row>
    <row r="5" spans="1:34" s="22" customFormat="1">
      <c r="B5" s="64">
        <v>162</v>
      </c>
      <c r="C5" s="65" t="s">
        <v>48</v>
      </c>
      <c r="D5" s="65">
        <v>2015</v>
      </c>
      <c r="E5" s="66">
        <v>1</v>
      </c>
      <c r="F5" s="67" t="s">
        <v>100</v>
      </c>
      <c r="G5" s="67" t="s">
        <v>101</v>
      </c>
      <c r="H5" s="67" t="s">
        <v>102</v>
      </c>
      <c r="I5" s="67"/>
      <c r="J5" s="68">
        <v>5</v>
      </c>
      <c r="K5" s="71" t="s">
        <v>95</v>
      </c>
      <c r="L5" s="67"/>
      <c r="M5" s="67"/>
      <c r="N5" s="67">
        <v>256</v>
      </c>
      <c r="O5" s="67">
        <v>107</v>
      </c>
      <c r="P5" s="70">
        <v>23</v>
      </c>
      <c r="Q5" s="71" t="s">
        <v>99</v>
      </c>
      <c r="R5" s="67"/>
      <c r="S5" s="67"/>
      <c r="T5" s="67">
        <v>187</v>
      </c>
      <c r="U5" s="67">
        <v>73</v>
      </c>
      <c r="V5" s="70">
        <v>21</v>
      </c>
      <c r="W5" s="69">
        <v>5.0000000000000001E-3</v>
      </c>
      <c r="X5" s="67" t="s">
        <v>111</v>
      </c>
      <c r="Z5" s="32"/>
      <c r="AA5" s="63"/>
      <c r="AB5" s="63"/>
      <c r="AC5" s="63"/>
      <c r="AD5" s="63"/>
      <c r="AE5" s="63"/>
      <c r="AF5" s="63"/>
      <c r="AG5" s="63"/>
      <c r="AH5" s="63"/>
    </row>
    <row r="6" spans="1:34" s="22" customFormat="1">
      <c r="B6" s="38">
        <v>162</v>
      </c>
      <c r="C6" s="39" t="s">
        <v>48</v>
      </c>
      <c r="D6" s="39">
        <v>2015</v>
      </c>
      <c r="E6" s="40">
        <v>1</v>
      </c>
      <c r="F6" s="41" t="s">
        <v>103</v>
      </c>
      <c r="G6" s="41" t="s">
        <v>6</v>
      </c>
      <c r="H6" s="41" t="s">
        <v>104</v>
      </c>
      <c r="I6" s="41"/>
      <c r="J6" s="42">
        <v>1</v>
      </c>
      <c r="K6" s="45" t="s">
        <v>95</v>
      </c>
      <c r="L6" s="41"/>
      <c r="M6" s="41"/>
      <c r="N6" s="41">
        <v>1.78</v>
      </c>
      <c r="O6" s="41">
        <v>2.04</v>
      </c>
      <c r="P6" s="44">
        <v>23</v>
      </c>
      <c r="Q6" s="45" t="s">
        <v>99</v>
      </c>
      <c r="R6" s="41"/>
      <c r="S6" s="41"/>
      <c r="T6" s="41">
        <v>2.52</v>
      </c>
      <c r="U6" s="41">
        <v>1.44</v>
      </c>
      <c r="V6" s="44">
        <v>21</v>
      </c>
      <c r="W6" s="43">
        <v>0.13100000000000001</v>
      </c>
      <c r="X6" s="41" t="s">
        <v>31</v>
      </c>
      <c r="Z6" s="23"/>
    </row>
    <row r="7" spans="1:34" s="22" customFormat="1">
      <c r="B7" s="38">
        <v>162</v>
      </c>
      <c r="C7" s="39" t="s">
        <v>48</v>
      </c>
      <c r="D7" s="39">
        <v>2015</v>
      </c>
      <c r="E7" s="40">
        <v>1</v>
      </c>
      <c r="F7" s="41" t="s">
        <v>105</v>
      </c>
      <c r="G7" s="46" t="s">
        <v>107</v>
      </c>
      <c r="H7" s="41" t="s">
        <v>106</v>
      </c>
      <c r="I7" s="41"/>
      <c r="J7" s="42">
        <v>2</v>
      </c>
      <c r="K7" s="45" t="s">
        <v>95</v>
      </c>
      <c r="L7" s="41"/>
      <c r="M7" s="41"/>
      <c r="N7" s="41">
        <v>2.2799999999999998</v>
      </c>
      <c r="O7" s="47" t="s">
        <v>27</v>
      </c>
      <c r="P7" s="44">
        <v>23</v>
      </c>
      <c r="Q7" s="45" t="s">
        <v>99</v>
      </c>
      <c r="R7" s="41"/>
      <c r="S7" s="41"/>
      <c r="T7" s="41">
        <v>44.1</v>
      </c>
      <c r="U7" s="47" t="s">
        <v>27</v>
      </c>
      <c r="V7" s="44">
        <v>21</v>
      </c>
      <c r="W7" s="43">
        <v>4.1000000000000002E-2</v>
      </c>
      <c r="X7" s="41" t="s">
        <v>111</v>
      </c>
      <c r="Z7" s="23"/>
    </row>
    <row r="8" spans="1:34" s="22" customFormat="1">
      <c r="B8" s="38">
        <v>162</v>
      </c>
      <c r="C8" s="39" t="s">
        <v>48</v>
      </c>
      <c r="D8" s="39">
        <v>2015</v>
      </c>
      <c r="E8" s="40">
        <v>1</v>
      </c>
      <c r="F8" s="41" t="s">
        <v>108</v>
      </c>
      <c r="G8" s="41" t="s">
        <v>110</v>
      </c>
      <c r="H8" s="41" t="s">
        <v>109</v>
      </c>
      <c r="I8" s="41"/>
      <c r="J8" s="42">
        <v>2</v>
      </c>
      <c r="K8" s="45" t="s">
        <v>95</v>
      </c>
      <c r="L8" s="41"/>
      <c r="M8" s="41"/>
      <c r="N8" s="41">
        <v>0.61</v>
      </c>
      <c r="O8" s="47" t="s">
        <v>27</v>
      </c>
      <c r="P8" s="44">
        <v>23</v>
      </c>
      <c r="Q8" s="45" t="s">
        <v>99</v>
      </c>
      <c r="R8" s="41"/>
      <c r="S8" s="41"/>
      <c r="T8" s="41">
        <v>0.71</v>
      </c>
      <c r="U8" s="47" t="s">
        <v>27</v>
      </c>
      <c r="V8" s="44">
        <v>21</v>
      </c>
      <c r="W8" s="43">
        <v>0.64900000000000002</v>
      </c>
      <c r="X8" s="41" t="s">
        <v>31</v>
      </c>
      <c r="Z8" s="23"/>
    </row>
    <row r="9" spans="1:34" s="22" customFormat="1">
      <c r="B9" s="38">
        <v>162</v>
      </c>
      <c r="C9" s="39" t="s">
        <v>48</v>
      </c>
      <c r="D9" s="39">
        <v>2015</v>
      </c>
      <c r="E9" s="40">
        <v>1</v>
      </c>
      <c r="F9" s="41" t="s">
        <v>112</v>
      </c>
      <c r="G9" s="41" t="s">
        <v>6</v>
      </c>
      <c r="H9" s="41" t="s">
        <v>114</v>
      </c>
      <c r="I9" s="41"/>
      <c r="J9" s="42">
        <v>1</v>
      </c>
      <c r="K9" s="45" t="s">
        <v>95</v>
      </c>
      <c r="L9" s="41"/>
      <c r="M9" s="41"/>
      <c r="N9" s="41" t="s">
        <v>113</v>
      </c>
      <c r="O9" s="41" t="s">
        <v>113</v>
      </c>
      <c r="P9" s="44" t="s">
        <v>113</v>
      </c>
      <c r="Q9" s="45" t="s">
        <v>99</v>
      </c>
      <c r="R9" s="41"/>
      <c r="S9" s="41"/>
      <c r="T9" s="41" t="s">
        <v>113</v>
      </c>
      <c r="U9" s="41" t="s">
        <v>113</v>
      </c>
      <c r="V9" s="44" t="s">
        <v>113</v>
      </c>
      <c r="W9" s="48" t="s">
        <v>27</v>
      </c>
      <c r="X9" s="41" t="s">
        <v>31</v>
      </c>
      <c r="Z9" s="23"/>
    </row>
    <row r="10" spans="1:34">
      <c r="A10" s="22"/>
      <c r="B10" s="38">
        <v>162</v>
      </c>
      <c r="C10" s="39" t="s">
        <v>48</v>
      </c>
      <c r="D10" s="39">
        <v>2015</v>
      </c>
      <c r="E10" s="40">
        <v>1</v>
      </c>
      <c r="F10" s="41" t="s">
        <v>112</v>
      </c>
      <c r="G10" s="41" t="s">
        <v>6</v>
      </c>
      <c r="H10" s="41" t="s">
        <v>115</v>
      </c>
      <c r="I10" s="41"/>
      <c r="J10" s="42">
        <v>1</v>
      </c>
      <c r="K10" s="45" t="s">
        <v>95</v>
      </c>
      <c r="L10" s="41"/>
      <c r="M10" s="41"/>
      <c r="N10" s="41" t="s">
        <v>113</v>
      </c>
      <c r="O10" s="41" t="s">
        <v>113</v>
      </c>
      <c r="P10" s="44" t="s">
        <v>113</v>
      </c>
      <c r="Q10" s="45" t="s">
        <v>99</v>
      </c>
      <c r="R10" s="41"/>
      <c r="S10" s="41"/>
      <c r="T10" s="41" t="s">
        <v>113</v>
      </c>
      <c r="U10" s="41" t="s">
        <v>113</v>
      </c>
      <c r="V10" s="44" t="s">
        <v>113</v>
      </c>
      <c r="W10" s="48">
        <v>2E-3</v>
      </c>
      <c r="X10" s="41" t="s">
        <v>111</v>
      </c>
      <c r="Y10" s="22"/>
      <c r="AA10" s="22"/>
      <c r="AB10" s="22"/>
      <c r="AC10" s="22"/>
      <c r="AD10" s="22"/>
      <c r="AE10" s="22"/>
      <c r="AF10" s="22"/>
      <c r="AG10" s="22"/>
      <c r="AH10" s="22"/>
    </row>
    <row r="11" spans="1:34">
      <c r="A11" s="22"/>
      <c r="B11" s="38">
        <v>162</v>
      </c>
      <c r="C11" s="39" t="s">
        <v>48</v>
      </c>
      <c r="D11" s="39">
        <v>2015</v>
      </c>
      <c r="E11" s="40">
        <v>1</v>
      </c>
      <c r="F11" s="41" t="s">
        <v>112</v>
      </c>
      <c r="G11" s="41" t="s">
        <v>6</v>
      </c>
      <c r="H11" s="41" t="s">
        <v>116</v>
      </c>
      <c r="I11" s="41"/>
      <c r="J11" s="42">
        <v>1</v>
      </c>
      <c r="K11" s="45" t="s">
        <v>95</v>
      </c>
      <c r="L11" s="41"/>
      <c r="M11" s="41"/>
      <c r="N11" s="41" t="s">
        <v>113</v>
      </c>
      <c r="O11" s="41" t="s">
        <v>113</v>
      </c>
      <c r="P11" s="44" t="s">
        <v>113</v>
      </c>
      <c r="Q11" s="45" t="s">
        <v>99</v>
      </c>
      <c r="R11" s="41"/>
      <c r="S11" s="41"/>
      <c r="T11" s="41" t="s">
        <v>113</v>
      </c>
      <c r="U11" s="41" t="s">
        <v>113</v>
      </c>
      <c r="V11" s="44" t="s">
        <v>113</v>
      </c>
      <c r="W11" s="48" t="s">
        <v>27</v>
      </c>
      <c r="X11" s="41" t="s">
        <v>31</v>
      </c>
      <c r="Y11" s="22"/>
      <c r="AA11" s="22"/>
      <c r="AB11" s="22"/>
      <c r="AC11" s="22"/>
      <c r="AD11" s="22"/>
      <c r="AE11" s="22"/>
      <c r="AF11" s="22"/>
      <c r="AG11" s="22"/>
      <c r="AH11" s="22"/>
    </row>
    <row r="12" spans="1:34">
      <c r="A12" s="22"/>
      <c r="B12" s="38">
        <v>162</v>
      </c>
      <c r="C12" s="39" t="s">
        <v>48</v>
      </c>
      <c r="D12" s="39">
        <v>2015</v>
      </c>
      <c r="E12" s="40">
        <v>1</v>
      </c>
      <c r="F12" s="41" t="s">
        <v>112</v>
      </c>
      <c r="G12" s="41" t="s">
        <v>6</v>
      </c>
      <c r="H12" s="41" t="s">
        <v>117</v>
      </c>
      <c r="I12" s="41"/>
      <c r="J12" s="42">
        <v>1</v>
      </c>
      <c r="K12" s="45" t="s">
        <v>95</v>
      </c>
      <c r="L12" s="41"/>
      <c r="M12" s="41"/>
      <c r="N12" s="41" t="s">
        <v>113</v>
      </c>
      <c r="O12" s="41" t="s">
        <v>113</v>
      </c>
      <c r="P12" s="44" t="s">
        <v>113</v>
      </c>
      <c r="Q12" s="45" t="s">
        <v>99</v>
      </c>
      <c r="R12" s="41"/>
      <c r="S12" s="41"/>
      <c r="T12" s="41" t="s">
        <v>113</v>
      </c>
      <c r="U12" s="41" t="s">
        <v>113</v>
      </c>
      <c r="V12" s="44" t="s">
        <v>113</v>
      </c>
      <c r="W12" s="48" t="s">
        <v>27</v>
      </c>
      <c r="X12" s="41" t="s">
        <v>31</v>
      </c>
      <c r="Y12" s="22"/>
      <c r="AA12" s="22"/>
      <c r="AB12" s="22"/>
      <c r="AC12" s="22"/>
      <c r="AD12" s="22"/>
      <c r="AE12" s="22"/>
      <c r="AF12" s="22"/>
      <c r="AG12" s="22"/>
      <c r="AH12" s="22"/>
    </row>
    <row r="13" spans="1:34">
      <c r="A13" s="22"/>
      <c r="B13" s="38">
        <v>162</v>
      </c>
      <c r="C13" s="39" t="s">
        <v>48</v>
      </c>
      <c r="D13" s="39">
        <v>2015</v>
      </c>
      <c r="E13" s="40">
        <v>1</v>
      </c>
      <c r="F13" s="41" t="s">
        <v>112</v>
      </c>
      <c r="G13" s="41" t="s">
        <v>6</v>
      </c>
      <c r="H13" s="41" t="s">
        <v>118</v>
      </c>
      <c r="I13" s="41"/>
      <c r="J13" s="42">
        <v>1</v>
      </c>
      <c r="K13" s="45" t="s">
        <v>95</v>
      </c>
      <c r="L13" s="41"/>
      <c r="M13" s="41"/>
      <c r="N13" s="41" t="s">
        <v>113</v>
      </c>
      <c r="O13" s="41" t="s">
        <v>113</v>
      </c>
      <c r="P13" s="44" t="s">
        <v>113</v>
      </c>
      <c r="Q13" s="45" t="s">
        <v>99</v>
      </c>
      <c r="R13" s="41"/>
      <c r="S13" s="41"/>
      <c r="T13" s="41" t="s">
        <v>113</v>
      </c>
      <c r="U13" s="41" t="s">
        <v>113</v>
      </c>
      <c r="V13" s="44" t="s">
        <v>113</v>
      </c>
      <c r="W13" s="48" t="s">
        <v>27</v>
      </c>
      <c r="X13" s="41" t="s">
        <v>31</v>
      </c>
      <c r="Y13" s="22"/>
      <c r="AA13" s="22"/>
      <c r="AB13" s="22"/>
      <c r="AC13" s="22"/>
      <c r="AD13" s="22"/>
      <c r="AE13" s="22"/>
      <c r="AF13" s="22"/>
      <c r="AG13" s="22"/>
      <c r="AH13" s="22"/>
    </row>
    <row r="14" spans="1:34">
      <c r="A14" s="22"/>
      <c r="B14" s="38">
        <v>162</v>
      </c>
      <c r="C14" s="39" t="s">
        <v>48</v>
      </c>
      <c r="D14" s="39">
        <v>2015</v>
      </c>
      <c r="E14" s="40">
        <v>1</v>
      </c>
      <c r="F14" s="41" t="s">
        <v>119</v>
      </c>
      <c r="G14" s="41" t="s">
        <v>6</v>
      </c>
      <c r="H14" s="41" t="s">
        <v>118</v>
      </c>
      <c r="I14" s="41"/>
      <c r="J14" s="42">
        <v>2</v>
      </c>
      <c r="K14" s="45" t="s">
        <v>95</v>
      </c>
      <c r="L14" s="41"/>
      <c r="M14" s="41"/>
      <c r="N14" s="41">
        <v>14.9</v>
      </c>
      <c r="O14" s="47" t="s">
        <v>27</v>
      </c>
      <c r="P14" s="44">
        <v>23</v>
      </c>
      <c r="Q14" s="45" t="s">
        <v>99</v>
      </c>
      <c r="R14" s="41"/>
      <c r="S14" s="41"/>
      <c r="T14" s="41">
        <v>20</v>
      </c>
      <c r="U14" s="47" t="s">
        <v>27</v>
      </c>
      <c r="V14" s="44">
        <v>21</v>
      </c>
      <c r="W14" s="43">
        <v>3.5999999999999997E-2</v>
      </c>
      <c r="X14" s="41" t="s">
        <v>111</v>
      </c>
      <c r="Y14" s="22"/>
      <c r="AA14" s="22"/>
      <c r="AB14" s="22"/>
      <c r="AC14" s="22"/>
      <c r="AD14" s="22"/>
      <c r="AE14" s="22"/>
      <c r="AF14" s="22"/>
      <c r="AG14" s="22"/>
      <c r="AH14" s="22"/>
    </row>
    <row r="15" spans="1:34">
      <c r="A15" s="22"/>
      <c r="B15" s="38">
        <v>162</v>
      </c>
      <c r="C15" s="39" t="s">
        <v>48</v>
      </c>
      <c r="D15" s="39">
        <v>2015</v>
      </c>
      <c r="E15" s="40">
        <v>1</v>
      </c>
      <c r="F15" s="41" t="s">
        <v>121</v>
      </c>
      <c r="G15" s="41" t="s">
        <v>6</v>
      </c>
      <c r="H15" s="41" t="s">
        <v>118</v>
      </c>
      <c r="I15" s="41"/>
      <c r="J15" s="42">
        <v>4</v>
      </c>
      <c r="K15" s="45" t="s">
        <v>95</v>
      </c>
      <c r="L15" s="41"/>
      <c r="M15" s="41"/>
      <c r="N15" s="41">
        <v>3.46</v>
      </c>
      <c r="O15" s="41">
        <v>5</v>
      </c>
      <c r="P15" s="44">
        <v>23</v>
      </c>
      <c r="Q15" s="45" t="s">
        <v>99</v>
      </c>
      <c r="R15" s="41"/>
      <c r="S15" s="41"/>
      <c r="T15" s="41">
        <v>3.73</v>
      </c>
      <c r="U15" s="41">
        <v>5</v>
      </c>
      <c r="V15" s="44">
        <v>21</v>
      </c>
      <c r="W15" s="43">
        <v>0.46</v>
      </c>
      <c r="X15" s="41" t="s">
        <v>31</v>
      </c>
      <c r="Y15" s="22"/>
      <c r="AA15" s="22"/>
      <c r="AB15" s="22"/>
      <c r="AC15" s="22"/>
      <c r="AD15" s="22"/>
      <c r="AE15" s="22"/>
      <c r="AF15" s="22"/>
      <c r="AG15" s="22"/>
      <c r="AH15" s="22"/>
    </row>
    <row r="16" spans="1:34">
      <c r="A16" s="22"/>
      <c r="B16" s="38">
        <v>162</v>
      </c>
      <c r="C16" s="39" t="s">
        <v>48</v>
      </c>
      <c r="D16" s="39">
        <v>2015</v>
      </c>
      <c r="E16" s="40">
        <v>1</v>
      </c>
      <c r="F16" s="41" t="s">
        <v>122</v>
      </c>
      <c r="G16" s="41"/>
      <c r="H16" s="41" t="s">
        <v>123</v>
      </c>
      <c r="I16" s="41"/>
      <c r="J16" s="42">
        <v>1</v>
      </c>
      <c r="K16" s="45" t="s">
        <v>95</v>
      </c>
      <c r="L16" s="41"/>
      <c r="M16" s="41"/>
      <c r="N16" s="41" t="s">
        <v>113</v>
      </c>
      <c r="O16" s="41" t="s">
        <v>113</v>
      </c>
      <c r="P16" s="44" t="s">
        <v>113</v>
      </c>
      <c r="Q16" s="45" t="s">
        <v>99</v>
      </c>
      <c r="R16" s="41"/>
      <c r="S16" s="41"/>
      <c r="T16" s="41" t="s">
        <v>113</v>
      </c>
      <c r="U16" s="41" t="s">
        <v>113</v>
      </c>
      <c r="V16" s="44" t="s">
        <v>113</v>
      </c>
      <c r="W16" s="43">
        <v>1.4E-2</v>
      </c>
      <c r="X16" s="41" t="s">
        <v>111</v>
      </c>
      <c r="Y16" s="22"/>
      <c r="AA16" s="22"/>
      <c r="AB16" s="22"/>
      <c r="AC16" s="22"/>
      <c r="AD16" s="22"/>
      <c r="AE16" s="22"/>
      <c r="AF16" s="22"/>
      <c r="AG16" s="22"/>
      <c r="AH16" s="22"/>
    </row>
    <row r="17" spans="1:34">
      <c r="A17" s="22"/>
      <c r="B17" s="38">
        <v>162</v>
      </c>
      <c r="C17" s="39" t="s">
        <v>48</v>
      </c>
      <c r="D17" s="39">
        <v>2015</v>
      </c>
      <c r="E17" s="40">
        <v>1</v>
      </c>
      <c r="F17" s="41" t="s">
        <v>122</v>
      </c>
      <c r="G17" s="41"/>
      <c r="H17" s="41" t="s">
        <v>124</v>
      </c>
      <c r="I17" s="41"/>
      <c r="J17" s="42">
        <v>1</v>
      </c>
      <c r="K17" s="45" t="s">
        <v>95</v>
      </c>
      <c r="L17" s="41"/>
      <c r="M17" s="41"/>
      <c r="N17" s="41" t="s">
        <v>113</v>
      </c>
      <c r="O17" s="41" t="s">
        <v>113</v>
      </c>
      <c r="P17" s="44" t="s">
        <v>113</v>
      </c>
      <c r="Q17" s="45" t="s">
        <v>99</v>
      </c>
      <c r="R17" s="41"/>
      <c r="S17" s="41"/>
      <c r="T17" s="41" t="s">
        <v>113</v>
      </c>
      <c r="U17" s="41" t="s">
        <v>113</v>
      </c>
      <c r="V17" s="44" t="s">
        <v>113</v>
      </c>
      <c r="W17" s="48" t="s">
        <v>27</v>
      </c>
      <c r="X17" s="41" t="s">
        <v>31</v>
      </c>
      <c r="Y17" s="22"/>
      <c r="AA17" s="22"/>
      <c r="AB17" s="22"/>
      <c r="AC17" s="22"/>
      <c r="AD17" s="22"/>
      <c r="AE17" s="22"/>
      <c r="AF17" s="22"/>
      <c r="AG17" s="22"/>
      <c r="AH17" s="22"/>
    </row>
    <row r="18" spans="1:34">
      <c r="A18" s="22"/>
      <c r="B18" s="38">
        <v>162</v>
      </c>
      <c r="C18" s="39" t="s">
        <v>48</v>
      </c>
      <c r="D18" s="39">
        <v>2015</v>
      </c>
      <c r="E18" s="40">
        <v>1</v>
      </c>
      <c r="F18" s="41" t="s">
        <v>122</v>
      </c>
      <c r="G18" s="41"/>
      <c r="H18" s="41" t="s">
        <v>125</v>
      </c>
      <c r="I18" s="41"/>
      <c r="J18" s="42">
        <v>1</v>
      </c>
      <c r="K18" s="45" t="s">
        <v>95</v>
      </c>
      <c r="L18" s="41"/>
      <c r="M18" s="41"/>
      <c r="N18" s="41" t="s">
        <v>113</v>
      </c>
      <c r="O18" s="41" t="s">
        <v>113</v>
      </c>
      <c r="P18" s="44" t="s">
        <v>113</v>
      </c>
      <c r="Q18" s="45" t="s">
        <v>99</v>
      </c>
      <c r="R18" s="41"/>
      <c r="S18" s="41"/>
      <c r="T18" s="41" t="s">
        <v>113</v>
      </c>
      <c r="U18" s="41" t="s">
        <v>113</v>
      </c>
      <c r="V18" s="44" t="s">
        <v>113</v>
      </c>
      <c r="W18" s="43">
        <v>4.0000000000000001E-3</v>
      </c>
      <c r="X18" s="41" t="s">
        <v>111</v>
      </c>
      <c r="Y18" s="22"/>
      <c r="AA18" s="22"/>
      <c r="AB18" s="22"/>
      <c r="AC18" s="22"/>
      <c r="AD18" s="22"/>
      <c r="AE18" s="22"/>
      <c r="AF18" s="22"/>
      <c r="AG18" s="22"/>
      <c r="AH18" s="22"/>
    </row>
    <row r="19" spans="1:34" ht="14.25" thickBot="1">
      <c r="A19" s="22"/>
      <c r="B19" s="72">
        <v>162</v>
      </c>
      <c r="C19" s="73" t="s">
        <v>48</v>
      </c>
      <c r="D19" s="73">
        <v>2015</v>
      </c>
      <c r="E19" s="74">
        <v>1</v>
      </c>
      <c r="F19" s="75" t="s">
        <v>120</v>
      </c>
      <c r="G19" s="75"/>
      <c r="H19" s="75" t="s">
        <v>126</v>
      </c>
      <c r="I19" s="75" t="s">
        <v>138</v>
      </c>
      <c r="J19" s="76">
        <v>4</v>
      </c>
      <c r="K19" s="80" t="s">
        <v>95</v>
      </c>
      <c r="L19" s="75"/>
      <c r="M19" s="75"/>
      <c r="N19" s="78" t="s">
        <v>27</v>
      </c>
      <c r="O19" s="78" t="s">
        <v>27</v>
      </c>
      <c r="P19" s="79" t="s">
        <v>27</v>
      </c>
      <c r="Q19" s="80" t="s">
        <v>99</v>
      </c>
      <c r="R19" s="75"/>
      <c r="S19" s="75"/>
      <c r="T19" s="78" t="s">
        <v>27</v>
      </c>
      <c r="U19" s="78" t="s">
        <v>27</v>
      </c>
      <c r="V19" s="79" t="s">
        <v>27</v>
      </c>
      <c r="W19" s="81" t="s">
        <v>27</v>
      </c>
      <c r="X19" s="75" t="s">
        <v>31</v>
      </c>
      <c r="Y19" s="22"/>
      <c r="Z19" s="29"/>
      <c r="AA19" s="28"/>
      <c r="AB19" s="28"/>
      <c r="AC19" s="28"/>
      <c r="AD19" s="28"/>
      <c r="AE19" s="28"/>
      <c r="AF19" s="28"/>
      <c r="AG19" s="28"/>
      <c r="AH19" s="28"/>
    </row>
    <row r="20" spans="1:34">
      <c r="A20" s="22"/>
      <c r="B20" s="54">
        <v>248</v>
      </c>
      <c r="C20" s="55" t="s">
        <v>49</v>
      </c>
      <c r="D20" s="55">
        <v>2010</v>
      </c>
      <c r="E20" s="56">
        <v>1</v>
      </c>
      <c r="F20" s="57" t="s">
        <v>547</v>
      </c>
      <c r="G20" s="57" t="s">
        <v>138</v>
      </c>
      <c r="H20" s="57" t="s">
        <v>146</v>
      </c>
      <c r="I20" s="57" t="s">
        <v>145</v>
      </c>
      <c r="J20" s="58">
        <v>1</v>
      </c>
      <c r="K20" s="62" t="s">
        <v>143</v>
      </c>
      <c r="L20" s="57"/>
      <c r="M20" s="57"/>
      <c r="N20" s="57" t="s">
        <v>148</v>
      </c>
      <c r="O20" s="60" t="s">
        <v>149</v>
      </c>
      <c r="P20" s="61">
        <v>27</v>
      </c>
      <c r="Q20" s="62" t="s">
        <v>144</v>
      </c>
      <c r="R20" s="57"/>
      <c r="S20" s="57"/>
      <c r="T20" s="57" t="s">
        <v>150</v>
      </c>
      <c r="U20" s="60" t="s">
        <v>149</v>
      </c>
      <c r="V20" s="61">
        <v>27</v>
      </c>
      <c r="W20" s="59">
        <v>0.89300000000000002</v>
      </c>
      <c r="X20" s="57" t="s">
        <v>139</v>
      </c>
      <c r="Y20" s="22"/>
      <c r="AA20" s="22"/>
      <c r="AB20" s="22"/>
      <c r="AC20" s="22"/>
      <c r="AD20" s="22"/>
      <c r="AE20" s="22"/>
      <c r="AF20" s="22"/>
      <c r="AG20" s="22"/>
      <c r="AH20" s="22"/>
    </row>
    <row r="21" spans="1:34">
      <c r="A21" s="22"/>
      <c r="B21" s="38">
        <v>248</v>
      </c>
      <c r="C21" s="39" t="s">
        <v>49</v>
      </c>
      <c r="D21" s="39">
        <v>2010</v>
      </c>
      <c r="E21" s="40">
        <v>1</v>
      </c>
      <c r="F21" s="41" t="s">
        <v>547</v>
      </c>
      <c r="G21" s="41" t="s">
        <v>138</v>
      </c>
      <c r="H21" s="41" t="s">
        <v>140</v>
      </c>
      <c r="I21" s="41" t="s">
        <v>145</v>
      </c>
      <c r="J21" s="42">
        <v>1</v>
      </c>
      <c r="K21" s="45" t="s">
        <v>143</v>
      </c>
      <c r="L21" s="41"/>
      <c r="M21" s="41"/>
      <c r="N21" s="41" t="s">
        <v>151</v>
      </c>
      <c r="O21" s="47" t="s">
        <v>149</v>
      </c>
      <c r="P21" s="44">
        <v>27</v>
      </c>
      <c r="Q21" s="45" t="s">
        <v>144</v>
      </c>
      <c r="R21" s="41"/>
      <c r="S21" s="41"/>
      <c r="T21" s="41" t="s">
        <v>154</v>
      </c>
      <c r="U21" s="47" t="s">
        <v>149</v>
      </c>
      <c r="V21" s="44">
        <v>27</v>
      </c>
      <c r="W21" s="43">
        <v>3.0000000000000001E-3</v>
      </c>
      <c r="X21" s="41" t="s">
        <v>147</v>
      </c>
      <c r="Y21" s="22"/>
      <c r="AA21" s="22"/>
      <c r="AB21" s="22"/>
      <c r="AC21" s="22"/>
      <c r="AD21" s="22"/>
      <c r="AE21" s="22"/>
      <c r="AF21" s="22"/>
      <c r="AG21" s="22"/>
      <c r="AH21" s="22"/>
    </row>
    <row r="22" spans="1:34">
      <c r="A22" s="22"/>
      <c r="B22" s="38">
        <v>248</v>
      </c>
      <c r="C22" s="39" t="s">
        <v>49</v>
      </c>
      <c r="D22" s="39">
        <v>2010</v>
      </c>
      <c r="E22" s="40">
        <v>1</v>
      </c>
      <c r="F22" s="41" t="s">
        <v>547</v>
      </c>
      <c r="G22" s="41" t="s">
        <v>138</v>
      </c>
      <c r="H22" s="41" t="s">
        <v>141</v>
      </c>
      <c r="I22" s="41" t="s">
        <v>145</v>
      </c>
      <c r="J22" s="42">
        <v>1</v>
      </c>
      <c r="K22" s="45" t="s">
        <v>143</v>
      </c>
      <c r="L22" s="41"/>
      <c r="M22" s="41"/>
      <c r="N22" s="41" t="s">
        <v>152</v>
      </c>
      <c r="O22" s="47" t="s">
        <v>149</v>
      </c>
      <c r="P22" s="44">
        <v>27</v>
      </c>
      <c r="Q22" s="45" t="s">
        <v>144</v>
      </c>
      <c r="R22" s="41"/>
      <c r="S22" s="41"/>
      <c r="T22" s="41" t="s">
        <v>155</v>
      </c>
      <c r="U22" s="47" t="s">
        <v>149</v>
      </c>
      <c r="V22" s="44">
        <v>27</v>
      </c>
      <c r="W22" s="43" t="s">
        <v>157</v>
      </c>
      <c r="X22" s="41" t="s">
        <v>147</v>
      </c>
      <c r="Y22" s="22"/>
      <c r="AA22" s="22"/>
      <c r="AB22" s="22"/>
      <c r="AC22" s="22"/>
      <c r="AD22" s="22"/>
      <c r="AE22" s="22"/>
      <c r="AF22" s="22"/>
      <c r="AG22" s="22"/>
      <c r="AH22" s="22"/>
    </row>
    <row r="23" spans="1:34">
      <c r="A23" s="22"/>
      <c r="B23" s="38">
        <v>248</v>
      </c>
      <c r="C23" s="39" t="s">
        <v>49</v>
      </c>
      <c r="D23" s="39">
        <v>2010</v>
      </c>
      <c r="E23" s="40">
        <v>1</v>
      </c>
      <c r="F23" s="41" t="s">
        <v>547</v>
      </c>
      <c r="G23" s="41" t="s">
        <v>138</v>
      </c>
      <c r="H23" s="41" t="s">
        <v>142</v>
      </c>
      <c r="I23" s="41" t="s">
        <v>145</v>
      </c>
      <c r="J23" s="42">
        <v>1</v>
      </c>
      <c r="K23" s="45" t="s">
        <v>143</v>
      </c>
      <c r="L23" s="41"/>
      <c r="M23" s="41"/>
      <c r="N23" s="41" t="s">
        <v>153</v>
      </c>
      <c r="O23" s="47" t="s">
        <v>149</v>
      </c>
      <c r="P23" s="44">
        <v>27</v>
      </c>
      <c r="Q23" s="45" t="s">
        <v>144</v>
      </c>
      <c r="R23" s="41"/>
      <c r="S23" s="41"/>
      <c r="T23" s="41" t="s">
        <v>156</v>
      </c>
      <c r="U23" s="47" t="s">
        <v>149</v>
      </c>
      <c r="V23" s="44">
        <v>27</v>
      </c>
      <c r="W23" s="43" t="s">
        <v>157</v>
      </c>
      <c r="X23" s="41" t="s">
        <v>147</v>
      </c>
      <c r="Y23" s="22"/>
      <c r="AA23" s="22"/>
      <c r="AB23" s="22"/>
      <c r="AC23" s="22"/>
      <c r="AD23" s="22"/>
      <c r="AE23" s="22"/>
      <c r="AF23" s="22"/>
      <c r="AG23" s="22"/>
      <c r="AH23" s="22"/>
    </row>
    <row r="24" spans="1:34">
      <c r="A24" s="22"/>
      <c r="B24" s="38">
        <v>248</v>
      </c>
      <c r="C24" s="39" t="s">
        <v>49</v>
      </c>
      <c r="D24" s="39">
        <v>2010</v>
      </c>
      <c r="E24" s="40">
        <v>1</v>
      </c>
      <c r="F24" s="41" t="s">
        <v>158</v>
      </c>
      <c r="G24" s="41" t="s">
        <v>159</v>
      </c>
      <c r="H24" s="41" t="s">
        <v>146</v>
      </c>
      <c r="I24" s="41" t="s">
        <v>145</v>
      </c>
      <c r="J24" s="42">
        <v>2</v>
      </c>
      <c r="K24" s="45" t="s">
        <v>143</v>
      </c>
      <c r="L24" s="41"/>
      <c r="M24" s="41"/>
      <c r="N24" s="41" t="s">
        <v>160</v>
      </c>
      <c r="O24" s="47" t="s">
        <v>149</v>
      </c>
      <c r="P24" s="44">
        <v>27</v>
      </c>
      <c r="Q24" s="45" t="s">
        <v>144</v>
      </c>
      <c r="R24" s="41"/>
      <c r="S24" s="41"/>
      <c r="T24" s="41" t="s">
        <v>160</v>
      </c>
      <c r="U24" s="47" t="s">
        <v>149</v>
      </c>
      <c r="V24" s="44">
        <v>27</v>
      </c>
      <c r="W24" s="43">
        <v>0.94199999999999995</v>
      </c>
      <c r="X24" s="41" t="s">
        <v>139</v>
      </c>
      <c r="Y24" s="22"/>
      <c r="AA24" s="22"/>
      <c r="AB24" s="22"/>
      <c r="AC24" s="22"/>
      <c r="AD24" s="22"/>
      <c r="AE24" s="22"/>
      <c r="AF24" s="22"/>
      <c r="AG24" s="22"/>
      <c r="AH24" s="22"/>
    </row>
    <row r="25" spans="1:34">
      <c r="A25" s="22"/>
      <c r="B25" s="38">
        <v>248</v>
      </c>
      <c r="C25" s="39" t="s">
        <v>49</v>
      </c>
      <c r="D25" s="39">
        <v>2010</v>
      </c>
      <c r="E25" s="40">
        <v>1</v>
      </c>
      <c r="F25" s="41" t="s">
        <v>158</v>
      </c>
      <c r="G25" s="41" t="s">
        <v>159</v>
      </c>
      <c r="H25" s="41" t="s">
        <v>140</v>
      </c>
      <c r="I25" s="41" t="s">
        <v>145</v>
      </c>
      <c r="J25" s="42">
        <v>2</v>
      </c>
      <c r="K25" s="45" t="s">
        <v>143</v>
      </c>
      <c r="L25" s="41"/>
      <c r="M25" s="41"/>
      <c r="N25" s="41" t="s">
        <v>160</v>
      </c>
      <c r="O25" s="47" t="s">
        <v>149</v>
      </c>
      <c r="P25" s="44">
        <v>27</v>
      </c>
      <c r="Q25" s="45" t="s">
        <v>144</v>
      </c>
      <c r="R25" s="41"/>
      <c r="S25" s="41"/>
      <c r="T25" s="41" t="s">
        <v>162</v>
      </c>
      <c r="U25" s="47" t="s">
        <v>149</v>
      </c>
      <c r="V25" s="44">
        <v>27</v>
      </c>
      <c r="W25" s="43">
        <v>5.3999999999999999E-2</v>
      </c>
      <c r="X25" s="41" t="s">
        <v>139</v>
      </c>
      <c r="Y25" s="22"/>
      <c r="AA25" s="22"/>
      <c r="AB25" s="22"/>
      <c r="AC25" s="22"/>
      <c r="AD25" s="22"/>
      <c r="AE25" s="22"/>
      <c r="AF25" s="22"/>
      <c r="AG25" s="22"/>
      <c r="AH25" s="22"/>
    </row>
    <row r="26" spans="1:34">
      <c r="A26" s="22"/>
      <c r="B26" s="38">
        <v>248</v>
      </c>
      <c r="C26" s="39" t="s">
        <v>49</v>
      </c>
      <c r="D26" s="39">
        <v>2010</v>
      </c>
      <c r="E26" s="40">
        <v>1</v>
      </c>
      <c r="F26" s="41" t="s">
        <v>158</v>
      </c>
      <c r="G26" s="41" t="s">
        <v>159</v>
      </c>
      <c r="H26" s="41" t="s">
        <v>141</v>
      </c>
      <c r="I26" s="41" t="s">
        <v>145</v>
      </c>
      <c r="J26" s="42">
        <v>2</v>
      </c>
      <c r="K26" s="45" t="s">
        <v>143</v>
      </c>
      <c r="L26" s="41"/>
      <c r="M26" s="41"/>
      <c r="N26" s="41" t="s">
        <v>160</v>
      </c>
      <c r="O26" s="47" t="s">
        <v>149</v>
      </c>
      <c r="P26" s="44">
        <v>27</v>
      </c>
      <c r="Q26" s="45" t="s">
        <v>144</v>
      </c>
      <c r="R26" s="41"/>
      <c r="S26" s="41"/>
      <c r="T26" s="41" t="s">
        <v>163</v>
      </c>
      <c r="U26" s="47" t="s">
        <v>149</v>
      </c>
      <c r="V26" s="44">
        <v>27</v>
      </c>
      <c r="W26" s="43" t="s">
        <v>157</v>
      </c>
      <c r="X26" s="41" t="s">
        <v>147</v>
      </c>
      <c r="Y26" s="22"/>
      <c r="AA26" s="22"/>
      <c r="AB26" s="22"/>
      <c r="AC26" s="22"/>
      <c r="AD26" s="22"/>
      <c r="AE26" s="22"/>
      <c r="AF26" s="22"/>
      <c r="AG26" s="22"/>
      <c r="AH26" s="22"/>
    </row>
    <row r="27" spans="1:34">
      <c r="A27" s="22"/>
      <c r="B27" s="38">
        <v>248</v>
      </c>
      <c r="C27" s="39" t="s">
        <v>49</v>
      </c>
      <c r="D27" s="39">
        <v>2010</v>
      </c>
      <c r="E27" s="40">
        <v>1</v>
      </c>
      <c r="F27" s="41" t="s">
        <v>158</v>
      </c>
      <c r="G27" s="41" t="s">
        <v>159</v>
      </c>
      <c r="H27" s="41" t="s">
        <v>142</v>
      </c>
      <c r="I27" s="41" t="s">
        <v>145</v>
      </c>
      <c r="J27" s="42">
        <v>2</v>
      </c>
      <c r="K27" s="45" t="s">
        <v>143</v>
      </c>
      <c r="L27" s="41"/>
      <c r="M27" s="41"/>
      <c r="N27" s="41" t="s">
        <v>161</v>
      </c>
      <c r="O27" s="47" t="s">
        <v>149</v>
      </c>
      <c r="P27" s="44">
        <v>27</v>
      </c>
      <c r="Q27" s="45" t="s">
        <v>144</v>
      </c>
      <c r="R27" s="41"/>
      <c r="S27" s="41"/>
      <c r="T27" s="41" t="s">
        <v>160</v>
      </c>
      <c r="U27" s="47" t="s">
        <v>149</v>
      </c>
      <c r="V27" s="44">
        <v>27</v>
      </c>
      <c r="W27" s="43">
        <v>0.02</v>
      </c>
      <c r="X27" s="41" t="s">
        <v>147</v>
      </c>
      <c r="Y27" s="22"/>
      <c r="AA27" s="22"/>
      <c r="AB27" s="22"/>
      <c r="AC27" s="22"/>
      <c r="AD27" s="22"/>
      <c r="AE27" s="22"/>
      <c r="AF27" s="22"/>
      <c r="AG27" s="22"/>
      <c r="AH27" s="22"/>
    </row>
    <row r="28" spans="1:34">
      <c r="A28" s="22"/>
      <c r="B28" s="38">
        <v>248</v>
      </c>
      <c r="C28" s="39" t="s">
        <v>49</v>
      </c>
      <c r="D28" s="39">
        <v>2010</v>
      </c>
      <c r="E28" s="40">
        <v>1</v>
      </c>
      <c r="F28" s="41" t="s">
        <v>164</v>
      </c>
      <c r="G28" s="41" t="s">
        <v>159</v>
      </c>
      <c r="H28" s="41" t="s">
        <v>142</v>
      </c>
      <c r="I28" s="41" t="s">
        <v>145</v>
      </c>
      <c r="J28" s="42">
        <v>2</v>
      </c>
      <c r="K28" s="45" t="s">
        <v>143</v>
      </c>
      <c r="L28" s="41"/>
      <c r="M28" s="41"/>
      <c r="N28" s="41" t="s">
        <v>165</v>
      </c>
      <c r="O28" s="47" t="s">
        <v>149</v>
      </c>
      <c r="P28" s="44">
        <v>27</v>
      </c>
      <c r="Q28" s="45" t="s">
        <v>144</v>
      </c>
      <c r="R28" s="41"/>
      <c r="S28" s="41"/>
      <c r="T28" s="41" t="s">
        <v>166</v>
      </c>
      <c r="U28" s="47" t="s">
        <v>149</v>
      </c>
      <c r="V28" s="44">
        <v>27</v>
      </c>
      <c r="W28" s="43">
        <v>1.2E-2</v>
      </c>
      <c r="X28" s="41" t="s">
        <v>147</v>
      </c>
      <c r="Y28" s="22"/>
      <c r="AA28" s="22"/>
      <c r="AB28" s="22"/>
      <c r="AC28" s="22"/>
      <c r="AD28" s="22"/>
      <c r="AE28" s="22"/>
      <c r="AF28" s="22"/>
      <c r="AG28" s="22"/>
      <c r="AH28" s="22"/>
    </row>
    <row r="29" spans="1:34" ht="14.25" thickBot="1">
      <c r="A29" s="22"/>
      <c r="B29" s="83">
        <v>248</v>
      </c>
      <c r="C29" s="84" t="s">
        <v>49</v>
      </c>
      <c r="D29" s="84">
        <v>2010</v>
      </c>
      <c r="E29" s="85">
        <v>1</v>
      </c>
      <c r="F29" s="86" t="s">
        <v>167</v>
      </c>
      <c r="G29" s="86" t="s">
        <v>168</v>
      </c>
      <c r="H29" s="86"/>
      <c r="I29" s="86" t="s">
        <v>145</v>
      </c>
      <c r="J29" s="87">
        <v>5</v>
      </c>
      <c r="K29" s="91" t="s">
        <v>143</v>
      </c>
      <c r="L29" s="86"/>
      <c r="M29" s="86"/>
      <c r="N29" s="86" t="s">
        <v>169</v>
      </c>
      <c r="O29" s="89" t="s">
        <v>149</v>
      </c>
      <c r="P29" s="90">
        <v>27</v>
      </c>
      <c r="Q29" s="91" t="s">
        <v>144</v>
      </c>
      <c r="R29" s="86"/>
      <c r="S29" s="86"/>
      <c r="T29" s="86" t="s">
        <v>170</v>
      </c>
      <c r="U29" s="89" t="s">
        <v>149</v>
      </c>
      <c r="V29" s="90">
        <v>27</v>
      </c>
      <c r="W29" s="92">
        <v>0.43</v>
      </c>
      <c r="X29" s="86" t="s">
        <v>139</v>
      </c>
      <c r="Y29" s="22"/>
      <c r="AA29" s="22"/>
      <c r="AB29" s="22"/>
      <c r="AC29" s="22"/>
      <c r="AD29" s="22"/>
      <c r="AE29" s="22"/>
      <c r="AF29" s="22"/>
      <c r="AG29" s="22"/>
      <c r="AH29" s="22"/>
    </row>
    <row r="30" spans="1:34">
      <c r="A30" s="22"/>
      <c r="B30" s="64">
        <v>350</v>
      </c>
      <c r="C30" s="65" t="s">
        <v>462</v>
      </c>
      <c r="D30" s="65">
        <v>2004</v>
      </c>
      <c r="E30" s="66">
        <v>1</v>
      </c>
      <c r="F30" s="67" t="s">
        <v>464</v>
      </c>
      <c r="G30" s="67"/>
      <c r="H30" s="67" t="s">
        <v>465</v>
      </c>
      <c r="I30" s="67"/>
      <c r="J30" s="68">
        <v>1</v>
      </c>
      <c r="K30" s="71" t="s">
        <v>463</v>
      </c>
      <c r="L30" s="67" t="s">
        <v>6</v>
      </c>
      <c r="M30" s="67"/>
      <c r="N30" s="93" t="s">
        <v>113</v>
      </c>
      <c r="O30" s="93" t="s">
        <v>113</v>
      </c>
      <c r="P30" s="70">
        <v>30</v>
      </c>
      <c r="Q30" s="71" t="s">
        <v>144</v>
      </c>
      <c r="R30" s="67"/>
      <c r="S30" s="67"/>
      <c r="T30" s="93" t="s">
        <v>113</v>
      </c>
      <c r="U30" s="93" t="s">
        <v>113</v>
      </c>
      <c r="V30" s="70">
        <v>30</v>
      </c>
      <c r="W30" s="69">
        <v>1E-3</v>
      </c>
      <c r="X30" s="67" t="s">
        <v>111</v>
      </c>
      <c r="Y30" s="22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>
      <c r="A31" s="22"/>
      <c r="B31" s="38">
        <v>350</v>
      </c>
      <c r="C31" s="39" t="s">
        <v>462</v>
      </c>
      <c r="D31" s="39">
        <v>2004</v>
      </c>
      <c r="E31" s="40">
        <v>1</v>
      </c>
      <c r="F31" s="41" t="s">
        <v>464</v>
      </c>
      <c r="G31" s="41"/>
      <c r="H31" s="41" t="s">
        <v>212</v>
      </c>
      <c r="I31" s="41"/>
      <c r="J31" s="42">
        <v>1</v>
      </c>
      <c r="K31" s="45" t="s">
        <v>463</v>
      </c>
      <c r="L31" s="41" t="s">
        <v>6</v>
      </c>
      <c r="M31" s="41"/>
      <c r="N31" s="47" t="s">
        <v>113</v>
      </c>
      <c r="O31" s="47" t="s">
        <v>113</v>
      </c>
      <c r="P31" s="44">
        <v>30</v>
      </c>
      <c r="Q31" s="45" t="s">
        <v>144</v>
      </c>
      <c r="R31" s="41"/>
      <c r="S31" s="41"/>
      <c r="T31" s="47" t="s">
        <v>113</v>
      </c>
      <c r="U31" s="47" t="s">
        <v>113</v>
      </c>
      <c r="V31" s="44">
        <v>30</v>
      </c>
      <c r="W31" s="43">
        <v>1E-3</v>
      </c>
      <c r="X31" s="41" t="s">
        <v>111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>
      <c r="A32" s="22"/>
      <c r="B32" s="38">
        <v>350</v>
      </c>
      <c r="C32" s="39" t="s">
        <v>462</v>
      </c>
      <c r="D32" s="39">
        <v>2004</v>
      </c>
      <c r="E32" s="40">
        <v>1</v>
      </c>
      <c r="F32" s="41" t="s">
        <v>464</v>
      </c>
      <c r="G32" s="41"/>
      <c r="H32" s="41" t="s">
        <v>466</v>
      </c>
      <c r="I32" s="41"/>
      <c r="J32" s="42">
        <v>1</v>
      </c>
      <c r="K32" s="45" t="s">
        <v>463</v>
      </c>
      <c r="L32" s="41" t="s">
        <v>6</v>
      </c>
      <c r="M32" s="41"/>
      <c r="N32" s="47" t="s">
        <v>113</v>
      </c>
      <c r="O32" s="47" t="s">
        <v>113</v>
      </c>
      <c r="P32" s="44">
        <v>30</v>
      </c>
      <c r="Q32" s="45" t="s">
        <v>144</v>
      </c>
      <c r="R32" s="41"/>
      <c r="S32" s="41"/>
      <c r="T32" s="47" t="s">
        <v>113</v>
      </c>
      <c r="U32" s="47" t="s">
        <v>113</v>
      </c>
      <c r="V32" s="44">
        <v>30</v>
      </c>
      <c r="W32" s="48" t="s">
        <v>27</v>
      </c>
      <c r="X32" s="41" t="s">
        <v>31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>
      <c r="A33" s="22"/>
      <c r="B33" s="38">
        <v>350</v>
      </c>
      <c r="C33" s="39" t="s">
        <v>462</v>
      </c>
      <c r="D33" s="39">
        <v>2004</v>
      </c>
      <c r="E33" s="40">
        <v>1</v>
      </c>
      <c r="F33" s="41" t="s">
        <v>467</v>
      </c>
      <c r="G33" s="41" t="s">
        <v>468</v>
      </c>
      <c r="H33" s="41" t="s">
        <v>469</v>
      </c>
      <c r="I33" s="41" t="s">
        <v>470</v>
      </c>
      <c r="J33" s="42">
        <v>2</v>
      </c>
      <c r="K33" s="45" t="s">
        <v>463</v>
      </c>
      <c r="L33" s="41" t="s">
        <v>6</v>
      </c>
      <c r="M33" s="41"/>
      <c r="N33" s="41" t="s">
        <v>170</v>
      </c>
      <c r="O33" s="41" t="s">
        <v>471</v>
      </c>
      <c r="P33" s="44">
        <v>30</v>
      </c>
      <c r="Q33" s="45" t="s">
        <v>144</v>
      </c>
      <c r="R33" s="41"/>
      <c r="S33" s="41"/>
      <c r="T33" s="41" t="s">
        <v>264</v>
      </c>
      <c r="U33" s="41" t="s">
        <v>472</v>
      </c>
      <c r="V33" s="44">
        <v>30</v>
      </c>
      <c r="W33" s="43">
        <v>6.7000000000000004E-2</v>
      </c>
      <c r="X33" s="41" t="s">
        <v>31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>
      <c r="A34" s="22"/>
      <c r="B34" s="38">
        <v>350</v>
      </c>
      <c r="C34" s="39" t="s">
        <v>462</v>
      </c>
      <c r="D34" s="39">
        <v>2004</v>
      </c>
      <c r="E34" s="40">
        <v>1</v>
      </c>
      <c r="F34" s="41" t="s">
        <v>473</v>
      </c>
      <c r="G34" s="41" t="s">
        <v>6</v>
      </c>
      <c r="H34" s="41"/>
      <c r="I34" s="41"/>
      <c r="J34" s="42">
        <v>4</v>
      </c>
      <c r="K34" s="45" t="s">
        <v>463</v>
      </c>
      <c r="L34" s="41">
        <v>29</v>
      </c>
      <c r="M34" s="41">
        <v>30</v>
      </c>
      <c r="N34" s="41"/>
      <c r="O34" s="41"/>
      <c r="P34" s="44"/>
      <c r="Q34" s="45" t="s">
        <v>144</v>
      </c>
      <c r="R34" s="41">
        <v>27</v>
      </c>
      <c r="S34" s="41">
        <v>30</v>
      </c>
      <c r="T34" s="41"/>
      <c r="U34" s="41"/>
      <c r="V34" s="44"/>
      <c r="W34" s="43"/>
      <c r="X34" s="41" t="s">
        <v>31</v>
      </c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>
      <c r="A35" s="22"/>
      <c r="B35" s="38">
        <v>350</v>
      </c>
      <c r="C35" s="39" t="s">
        <v>462</v>
      </c>
      <c r="D35" s="39">
        <v>2004</v>
      </c>
      <c r="E35" s="40">
        <v>1</v>
      </c>
      <c r="F35" s="41" t="s">
        <v>539</v>
      </c>
      <c r="G35" s="41" t="s">
        <v>6</v>
      </c>
      <c r="H35" s="41"/>
      <c r="I35" s="41"/>
      <c r="J35" s="42">
        <v>4</v>
      </c>
      <c r="K35" s="45" t="s">
        <v>463</v>
      </c>
      <c r="L35" s="41">
        <v>1</v>
      </c>
      <c r="M35" s="41">
        <v>30</v>
      </c>
      <c r="N35" s="41"/>
      <c r="O35" s="41"/>
      <c r="P35" s="44"/>
      <c r="Q35" s="45" t="s">
        <v>144</v>
      </c>
      <c r="R35" s="41">
        <v>2</v>
      </c>
      <c r="S35" s="41">
        <v>30</v>
      </c>
      <c r="T35" s="41"/>
      <c r="U35" s="41"/>
      <c r="V35" s="44"/>
      <c r="W35" s="43"/>
      <c r="X35" s="41" t="s">
        <v>31</v>
      </c>
      <c r="Z35" s="27"/>
    </row>
    <row r="36" spans="1:34" ht="14.25" thickBot="1">
      <c r="A36" s="22"/>
      <c r="B36" s="72">
        <v>350</v>
      </c>
      <c r="C36" s="73" t="s">
        <v>462</v>
      </c>
      <c r="D36" s="73">
        <v>2004</v>
      </c>
      <c r="E36" s="74">
        <v>1</v>
      </c>
      <c r="F36" s="75" t="s">
        <v>474</v>
      </c>
      <c r="G36" s="75" t="s">
        <v>6</v>
      </c>
      <c r="H36" s="75"/>
      <c r="I36" s="75"/>
      <c r="J36" s="76">
        <v>4</v>
      </c>
      <c r="K36" s="80" t="s">
        <v>463</v>
      </c>
      <c r="L36" s="75">
        <v>0</v>
      </c>
      <c r="M36" s="75">
        <v>30</v>
      </c>
      <c r="N36" s="75"/>
      <c r="O36" s="75"/>
      <c r="P36" s="94"/>
      <c r="Q36" s="80" t="s">
        <v>144</v>
      </c>
      <c r="R36" s="75">
        <v>1</v>
      </c>
      <c r="S36" s="75">
        <v>30</v>
      </c>
      <c r="T36" s="75"/>
      <c r="U36" s="75"/>
      <c r="V36" s="94"/>
      <c r="W36" s="77"/>
      <c r="X36" s="75" t="s">
        <v>31</v>
      </c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>
      <c r="A37" s="22"/>
      <c r="B37" s="54">
        <v>354</v>
      </c>
      <c r="C37" s="55" t="s">
        <v>52</v>
      </c>
      <c r="D37" s="55">
        <v>2003</v>
      </c>
      <c r="E37" s="56">
        <v>1</v>
      </c>
      <c r="F37" s="57" t="s">
        <v>477</v>
      </c>
      <c r="G37" s="57" t="s">
        <v>101</v>
      </c>
      <c r="H37" s="57"/>
      <c r="I37" s="57"/>
      <c r="J37" s="58">
        <v>5</v>
      </c>
      <c r="K37" s="62" t="s">
        <v>475</v>
      </c>
      <c r="L37" s="57"/>
      <c r="M37" s="57"/>
      <c r="N37" s="57">
        <v>69</v>
      </c>
      <c r="O37" s="57">
        <v>33</v>
      </c>
      <c r="P37" s="61">
        <v>10</v>
      </c>
      <c r="Q37" s="62" t="s">
        <v>476</v>
      </c>
      <c r="R37" s="57"/>
      <c r="S37" s="57"/>
      <c r="T37" s="57">
        <v>98</v>
      </c>
      <c r="U37" s="57">
        <v>50</v>
      </c>
      <c r="V37" s="61">
        <v>10</v>
      </c>
      <c r="W37" s="59"/>
      <c r="X37" s="57" t="s">
        <v>31</v>
      </c>
      <c r="Z37" s="27"/>
    </row>
    <row r="38" spans="1:34">
      <c r="A38" s="22"/>
      <c r="B38" s="38">
        <v>354</v>
      </c>
      <c r="C38" s="39" t="s">
        <v>52</v>
      </c>
      <c r="D38" s="39">
        <v>2003</v>
      </c>
      <c r="E38" s="40">
        <v>1</v>
      </c>
      <c r="F38" s="41" t="s">
        <v>478</v>
      </c>
      <c r="G38" s="41" t="s">
        <v>129</v>
      </c>
      <c r="H38" s="41"/>
      <c r="I38" s="41"/>
      <c r="J38" s="42">
        <v>1</v>
      </c>
      <c r="K38" s="45" t="s">
        <v>475</v>
      </c>
      <c r="L38" s="41">
        <v>6</v>
      </c>
      <c r="M38" s="41">
        <v>10</v>
      </c>
      <c r="N38" s="41"/>
      <c r="O38" s="41"/>
      <c r="P38" s="44"/>
      <c r="Q38" s="45" t="s">
        <v>476</v>
      </c>
      <c r="R38" s="41">
        <v>10</v>
      </c>
      <c r="S38" s="41">
        <v>10</v>
      </c>
      <c r="T38" s="41"/>
      <c r="U38" s="41"/>
      <c r="V38" s="44"/>
      <c r="W38" s="43">
        <v>0.09</v>
      </c>
      <c r="X38" s="41"/>
      <c r="Z38" s="27"/>
    </row>
    <row r="39" spans="1:34">
      <c r="A39" s="22"/>
      <c r="B39" s="38">
        <v>354</v>
      </c>
      <c r="C39" s="39" t="s">
        <v>52</v>
      </c>
      <c r="D39" s="39">
        <v>2003</v>
      </c>
      <c r="E39" s="40">
        <v>1</v>
      </c>
      <c r="F39" s="41" t="s">
        <v>479</v>
      </c>
      <c r="G39" s="41" t="s">
        <v>168</v>
      </c>
      <c r="H39" s="41"/>
      <c r="I39" s="41"/>
      <c r="J39" s="42">
        <v>5</v>
      </c>
      <c r="K39" s="45" t="s">
        <v>475</v>
      </c>
      <c r="L39" s="41" t="s">
        <v>6</v>
      </c>
      <c r="M39" s="41"/>
      <c r="N39" s="41">
        <v>0.7</v>
      </c>
      <c r="O39" s="41">
        <v>0.7</v>
      </c>
      <c r="P39" s="44">
        <v>10</v>
      </c>
      <c r="Q39" s="45" t="s">
        <v>476</v>
      </c>
      <c r="R39" s="41"/>
      <c r="S39" s="41"/>
      <c r="T39" s="41">
        <v>1.4</v>
      </c>
      <c r="U39" s="41">
        <v>0.5</v>
      </c>
      <c r="V39" s="44">
        <v>10</v>
      </c>
      <c r="W39" s="43">
        <v>0.05</v>
      </c>
      <c r="X39" s="41" t="s">
        <v>111</v>
      </c>
      <c r="Z39" s="27"/>
    </row>
    <row r="40" spans="1:34">
      <c r="A40" s="22"/>
      <c r="B40" s="38">
        <v>354</v>
      </c>
      <c r="C40" s="39" t="s">
        <v>52</v>
      </c>
      <c r="D40" s="39">
        <v>2003</v>
      </c>
      <c r="E40" s="40">
        <v>1</v>
      </c>
      <c r="F40" s="41" t="s">
        <v>480</v>
      </c>
      <c r="G40" s="41" t="s">
        <v>481</v>
      </c>
      <c r="H40" s="41" t="s">
        <v>482</v>
      </c>
      <c r="I40" s="41" t="s">
        <v>470</v>
      </c>
      <c r="J40" s="42">
        <v>1</v>
      </c>
      <c r="K40" s="45" t="s">
        <v>475</v>
      </c>
      <c r="L40" s="41" t="s">
        <v>6</v>
      </c>
      <c r="M40" s="41"/>
      <c r="N40" s="41" t="s">
        <v>483</v>
      </c>
      <c r="O40" s="41" t="s">
        <v>484</v>
      </c>
      <c r="P40" s="44">
        <v>10</v>
      </c>
      <c r="Q40" s="45" t="s">
        <v>476</v>
      </c>
      <c r="R40" s="41"/>
      <c r="S40" s="41"/>
      <c r="T40" s="41" t="s">
        <v>161</v>
      </c>
      <c r="U40" s="41" t="s">
        <v>485</v>
      </c>
      <c r="V40" s="44">
        <v>10</v>
      </c>
      <c r="W40" s="43" t="s">
        <v>387</v>
      </c>
      <c r="X40" s="41" t="s">
        <v>111</v>
      </c>
      <c r="Z40" s="27"/>
    </row>
    <row r="41" spans="1:34">
      <c r="A41" s="22"/>
      <c r="B41" s="38">
        <v>354</v>
      </c>
      <c r="C41" s="39" t="s">
        <v>52</v>
      </c>
      <c r="D41" s="39">
        <v>2003</v>
      </c>
      <c r="E41" s="40">
        <v>1</v>
      </c>
      <c r="F41" s="41" t="s">
        <v>480</v>
      </c>
      <c r="G41" s="41" t="s">
        <v>481</v>
      </c>
      <c r="H41" s="41" t="s">
        <v>212</v>
      </c>
      <c r="I41" s="41" t="s">
        <v>470</v>
      </c>
      <c r="J41" s="42">
        <v>1</v>
      </c>
      <c r="K41" s="45" t="s">
        <v>475</v>
      </c>
      <c r="L41" s="41" t="s">
        <v>6</v>
      </c>
      <c r="M41" s="41"/>
      <c r="N41" s="41" t="s">
        <v>170</v>
      </c>
      <c r="O41" s="41" t="s">
        <v>486</v>
      </c>
      <c r="P41" s="44">
        <v>10</v>
      </c>
      <c r="Q41" s="45" t="s">
        <v>476</v>
      </c>
      <c r="R41" s="41"/>
      <c r="S41" s="41"/>
      <c r="T41" s="41" t="s">
        <v>301</v>
      </c>
      <c r="U41" s="41" t="s">
        <v>487</v>
      </c>
      <c r="V41" s="44">
        <v>10</v>
      </c>
      <c r="W41" s="43" t="s">
        <v>387</v>
      </c>
      <c r="X41" s="41" t="s">
        <v>111</v>
      </c>
      <c r="Z41" s="27"/>
    </row>
    <row r="42" spans="1:34">
      <c r="A42" s="22"/>
      <c r="B42" s="38">
        <v>354</v>
      </c>
      <c r="C42" s="39" t="s">
        <v>52</v>
      </c>
      <c r="D42" s="39">
        <v>2003</v>
      </c>
      <c r="E42" s="40">
        <v>1</v>
      </c>
      <c r="F42" s="41" t="s">
        <v>480</v>
      </c>
      <c r="G42" s="41" t="s">
        <v>481</v>
      </c>
      <c r="H42" s="41" t="s">
        <v>466</v>
      </c>
      <c r="I42" s="41" t="s">
        <v>470</v>
      </c>
      <c r="J42" s="42">
        <v>1</v>
      </c>
      <c r="K42" s="45" t="s">
        <v>475</v>
      </c>
      <c r="L42" s="41" t="s">
        <v>6</v>
      </c>
      <c r="M42" s="41"/>
      <c r="N42" s="41" t="s">
        <v>170</v>
      </c>
      <c r="O42" s="41" t="s">
        <v>484</v>
      </c>
      <c r="P42" s="44">
        <v>10</v>
      </c>
      <c r="Q42" s="45" t="s">
        <v>476</v>
      </c>
      <c r="R42" s="41"/>
      <c r="S42" s="41"/>
      <c r="T42" s="41" t="s">
        <v>488</v>
      </c>
      <c r="U42" s="41" t="s">
        <v>489</v>
      </c>
      <c r="V42" s="44">
        <v>10</v>
      </c>
      <c r="W42" s="43"/>
      <c r="X42" s="41" t="s">
        <v>31</v>
      </c>
      <c r="Z42" s="27"/>
    </row>
    <row r="43" spans="1:34" s="22" customFormat="1">
      <c r="B43" s="38">
        <v>354</v>
      </c>
      <c r="C43" s="39" t="s">
        <v>52</v>
      </c>
      <c r="D43" s="39">
        <v>2003</v>
      </c>
      <c r="E43" s="40">
        <v>1</v>
      </c>
      <c r="F43" s="41" t="s">
        <v>480</v>
      </c>
      <c r="G43" s="41" t="s">
        <v>481</v>
      </c>
      <c r="H43" s="41" t="s">
        <v>490</v>
      </c>
      <c r="I43" s="41" t="s">
        <v>470</v>
      </c>
      <c r="J43" s="42">
        <v>1</v>
      </c>
      <c r="K43" s="45" t="s">
        <v>475</v>
      </c>
      <c r="L43" s="41" t="s">
        <v>6</v>
      </c>
      <c r="M43" s="41"/>
      <c r="N43" s="41" t="s">
        <v>170</v>
      </c>
      <c r="O43" s="41" t="s">
        <v>484</v>
      </c>
      <c r="P43" s="44">
        <v>10</v>
      </c>
      <c r="Q43" s="45" t="s">
        <v>476</v>
      </c>
      <c r="R43" s="41"/>
      <c r="S43" s="41"/>
      <c r="T43" s="41" t="s">
        <v>301</v>
      </c>
      <c r="U43" s="41" t="s">
        <v>293</v>
      </c>
      <c r="V43" s="44">
        <v>10</v>
      </c>
      <c r="W43" s="43"/>
      <c r="X43" s="41" t="s">
        <v>31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s="22" customFormat="1">
      <c r="B44" s="38">
        <v>354</v>
      </c>
      <c r="C44" s="39" t="s">
        <v>52</v>
      </c>
      <c r="D44" s="39">
        <v>2003</v>
      </c>
      <c r="E44" s="40">
        <v>1</v>
      </c>
      <c r="F44" s="41" t="s">
        <v>480</v>
      </c>
      <c r="G44" s="41" t="s">
        <v>481</v>
      </c>
      <c r="H44" s="41" t="s">
        <v>491</v>
      </c>
      <c r="I44" s="41" t="s">
        <v>470</v>
      </c>
      <c r="J44" s="42">
        <v>1</v>
      </c>
      <c r="K44" s="45" t="s">
        <v>475</v>
      </c>
      <c r="L44" s="41" t="s">
        <v>6</v>
      </c>
      <c r="M44" s="41"/>
      <c r="N44" s="41" t="s">
        <v>170</v>
      </c>
      <c r="O44" s="41" t="s">
        <v>486</v>
      </c>
      <c r="P44" s="44">
        <v>10</v>
      </c>
      <c r="Q44" s="45" t="s">
        <v>476</v>
      </c>
      <c r="R44" s="41"/>
      <c r="S44" s="41"/>
      <c r="T44" s="41" t="s">
        <v>170</v>
      </c>
      <c r="U44" s="41" t="s">
        <v>492</v>
      </c>
      <c r="V44" s="44">
        <v>10</v>
      </c>
      <c r="W44" s="43"/>
      <c r="X44" s="41" t="s">
        <v>31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22" customFormat="1">
      <c r="B45" s="38">
        <v>354</v>
      </c>
      <c r="C45" s="39" t="s">
        <v>52</v>
      </c>
      <c r="D45" s="39">
        <v>2003</v>
      </c>
      <c r="E45" s="40">
        <v>1</v>
      </c>
      <c r="F45" s="41" t="s">
        <v>493</v>
      </c>
      <c r="G45" s="41" t="s">
        <v>129</v>
      </c>
      <c r="H45" s="41"/>
      <c r="I45" s="41"/>
      <c r="J45" s="42">
        <v>2</v>
      </c>
      <c r="K45" s="45" t="s">
        <v>475</v>
      </c>
      <c r="L45" s="41">
        <v>7</v>
      </c>
      <c r="M45" s="41">
        <v>10</v>
      </c>
      <c r="N45" s="41"/>
      <c r="O45" s="41"/>
      <c r="P45" s="44"/>
      <c r="Q45" s="45" t="s">
        <v>476</v>
      </c>
      <c r="R45" s="41">
        <v>10</v>
      </c>
      <c r="S45" s="41">
        <v>10</v>
      </c>
      <c r="T45" s="41"/>
      <c r="U45" s="41"/>
      <c r="V45" s="44"/>
      <c r="W45" s="43"/>
      <c r="X45" s="41" t="s">
        <v>31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22" customFormat="1">
      <c r="B46" s="38">
        <v>354</v>
      </c>
      <c r="C46" s="39" t="s">
        <v>52</v>
      </c>
      <c r="D46" s="39">
        <v>2003</v>
      </c>
      <c r="E46" s="40">
        <v>1</v>
      </c>
      <c r="F46" s="41" t="s">
        <v>494</v>
      </c>
      <c r="G46" s="41" t="s">
        <v>6</v>
      </c>
      <c r="H46" s="41" t="s">
        <v>109</v>
      </c>
      <c r="I46" s="41" t="s">
        <v>470</v>
      </c>
      <c r="J46" s="42">
        <v>1</v>
      </c>
      <c r="K46" s="45" t="s">
        <v>475</v>
      </c>
      <c r="L46" s="41"/>
      <c r="M46" s="41"/>
      <c r="N46" s="41" t="s">
        <v>488</v>
      </c>
      <c r="O46" s="41" t="s">
        <v>484</v>
      </c>
      <c r="P46" s="44">
        <v>10</v>
      </c>
      <c r="Q46" s="45" t="s">
        <v>476</v>
      </c>
      <c r="R46" s="41"/>
      <c r="S46" s="41"/>
      <c r="T46" s="41" t="s">
        <v>495</v>
      </c>
      <c r="U46" s="41" t="s">
        <v>496</v>
      </c>
      <c r="V46" s="44">
        <v>10</v>
      </c>
      <c r="W46" s="43" t="s">
        <v>387</v>
      </c>
      <c r="X46" s="41" t="s">
        <v>111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s="22" customFormat="1">
      <c r="B47" s="38">
        <v>354</v>
      </c>
      <c r="C47" s="39" t="s">
        <v>52</v>
      </c>
      <c r="D47" s="39">
        <v>2003</v>
      </c>
      <c r="E47" s="40">
        <v>1</v>
      </c>
      <c r="F47" s="41" t="s">
        <v>497</v>
      </c>
      <c r="G47" s="41" t="s">
        <v>6</v>
      </c>
      <c r="H47" s="41" t="s">
        <v>498</v>
      </c>
      <c r="I47" s="41" t="s">
        <v>470</v>
      </c>
      <c r="J47" s="42">
        <v>1</v>
      </c>
      <c r="K47" s="45" t="s">
        <v>475</v>
      </c>
      <c r="L47" s="41"/>
      <c r="M47" s="41"/>
      <c r="N47" s="41" t="s">
        <v>483</v>
      </c>
      <c r="O47" s="41" t="s">
        <v>484</v>
      </c>
      <c r="P47" s="44">
        <v>10</v>
      </c>
      <c r="Q47" s="45" t="s">
        <v>476</v>
      </c>
      <c r="R47" s="41"/>
      <c r="S47" s="41"/>
      <c r="T47" s="41" t="s">
        <v>161</v>
      </c>
      <c r="U47" s="41" t="s">
        <v>294</v>
      </c>
      <c r="V47" s="44">
        <v>10</v>
      </c>
      <c r="W47" s="43" t="s">
        <v>387</v>
      </c>
      <c r="X47" s="41" t="s">
        <v>111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s="22" customFormat="1">
      <c r="B48" s="38">
        <v>354</v>
      </c>
      <c r="C48" s="39" t="s">
        <v>52</v>
      </c>
      <c r="D48" s="39">
        <v>2003</v>
      </c>
      <c r="E48" s="40">
        <v>1</v>
      </c>
      <c r="F48" s="41" t="s">
        <v>499</v>
      </c>
      <c r="G48" s="41" t="s">
        <v>315</v>
      </c>
      <c r="H48" s="41"/>
      <c r="I48" s="41" t="s">
        <v>500</v>
      </c>
      <c r="J48" s="42">
        <v>2</v>
      </c>
      <c r="K48" s="45" t="s">
        <v>475</v>
      </c>
      <c r="L48" s="41"/>
      <c r="M48" s="41"/>
      <c r="N48" s="41">
        <v>10.3</v>
      </c>
      <c r="O48" s="41">
        <v>13.6</v>
      </c>
      <c r="P48" s="44">
        <v>10</v>
      </c>
      <c r="Q48" s="45" t="s">
        <v>476</v>
      </c>
      <c r="R48" s="41"/>
      <c r="S48" s="41"/>
      <c r="T48" s="41">
        <v>34.700000000000003</v>
      </c>
      <c r="U48" s="41">
        <v>19.399999999999999</v>
      </c>
      <c r="V48" s="44">
        <v>10</v>
      </c>
      <c r="W48" s="43" t="s">
        <v>387</v>
      </c>
      <c r="X48" s="41" t="s">
        <v>111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s="22" customFormat="1">
      <c r="B49" s="38">
        <v>354</v>
      </c>
      <c r="C49" s="39" t="s">
        <v>52</v>
      </c>
      <c r="D49" s="39">
        <v>2003</v>
      </c>
      <c r="E49" s="40">
        <v>1</v>
      </c>
      <c r="F49" s="41" t="s">
        <v>501</v>
      </c>
      <c r="G49" s="41" t="s">
        <v>129</v>
      </c>
      <c r="H49" s="41"/>
      <c r="I49" s="41"/>
      <c r="J49" s="42">
        <v>2</v>
      </c>
      <c r="K49" s="45" t="s">
        <v>475</v>
      </c>
      <c r="L49" s="41">
        <v>6</v>
      </c>
      <c r="M49" s="41">
        <v>10</v>
      </c>
      <c r="N49" s="41"/>
      <c r="O49" s="41"/>
      <c r="P49" s="44"/>
      <c r="Q49" s="45" t="s">
        <v>476</v>
      </c>
      <c r="R49" s="41">
        <v>10</v>
      </c>
      <c r="S49" s="41">
        <v>10</v>
      </c>
      <c r="T49" s="41"/>
      <c r="U49" s="41"/>
      <c r="V49" s="44"/>
      <c r="W49" s="43"/>
      <c r="X49" s="41" t="s">
        <v>31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>
      <c r="A50" s="22"/>
      <c r="B50" s="38">
        <v>354</v>
      </c>
      <c r="C50" s="39" t="s">
        <v>52</v>
      </c>
      <c r="D50" s="39">
        <v>2003</v>
      </c>
      <c r="E50" s="40">
        <v>1</v>
      </c>
      <c r="F50" s="41" t="s">
        <v>503</v>
      </c>
      <c r="G50" s="41" t="s">
        <v>129</v>
      </c>
      <c r="H50" s="41" t="s">
        <v>212</v>
      </c>
      <c r="I50" s="41"/>
      <c r="J50" s="42">
        <v>4</v>
      </c>
      <c r="K50" s="45" t="s">
        <v>475</v>
      </c>
      <c r="L50" s="41">
        <v>9</v>
      </c>
      <c r="M50" s="41">
        <v>10</v>
      </c>
      <c r="N50" s="41"/>
      <c r="O50" s="41"/>
      <c r="P50" s="44"/>
      <c r="Q50" s="45" t="s">
        <v>476</v>
      </c>
      <c r="R50" s="41">
        <v>1</v>
      </c>
      <c r="S50" s="41">
        <v>10</v>
      </c>
      <c r="T50" s="41"/>
      <c r="U50" s="41"/>
      <c r="V50" s="44"/>
      <c r="W50" s="43" t="s">
        <v>387</v>
      </c>
      <c r="X50" s="41" t="s">
        <v>111</v>
      </c>
      <c r="Z50" s="27"/>
    </row>
    <row r="51" spans="1:34">
      <c r="A51" s="22"/>
      <c r="B51" s="38">
        <v>354</v>
      </c>
      <c r="C51" s="39" t="s">
        <v>52</v>
      </c>
      <c r="D51" s="39">
        <v>2003</v>
      </c>
      <c r="E51" s="40">
        <v>1</v>
      </c>
      <c r="F51" s="41" t="s">
        <v>504</v>
      </c>
      <c r="G51" s="41" t="s">
        <v>505</v>
      </c>
      <c r="H51" s="41" t="s">
        <v>6</v>
      </c>
      <c r="I51" s="41" t="s">
        <v>500</v>
      </c>
      <c r="J51" s="42">
        <v>4</v>
      </c>
      <c r="K51" s="45" t="s">
        <v>475</v>
      </c>
      <c r="L51" s="41"/>
      <c r="M51" s="41"/>
      <c r="N51" s="41">
        <v>98</v>
      </c>
      <c r="O51" s="41">
        <v>3</v>
      </c>
      <c r="P51" s="44">
        <v>10</v>
      </c>
      <c r="Q51" s="45" t="s">
        <v>476</v>
      </c>
      <c r="R51" s="41"/>
      <c r="S51" s="41"/>
      <c r="T51" s="41">
        <v>77</v>
      </c>
      <c r="U51" s="41">
        <v>13</v>
      </c>
      <c r="V51" s="44">
        <v>10</v>
      </c>
      <c r="W51" s="43" t="s">
        <v>387</v>
      </c>
      <c r="X51" s="41" t="s">
        <v>111</v>
      </c>
      <c r="Z51" s="27"/>
    </row>
    <row r="52" spans="1:34" ht="14.25" thickBot="1">
      <c r="A52" s="22"/>
      <c r="B52" s="83">
        <v>354</v>
      </c>
      <c r="C52" s="84" t="s">
        <v>52</v>
      </c>
      <c r="D52" s="84">
        <v>2003</v>
      </c>
      <c r="E52" s="85">
        <v>1</v>
      </c>
      <c r="F52" s="86" t="s">
        <v>506</v>
      </c>
      <c r="G52" s="86" t="s">
        <v>505</v>
      </c>
      <c r="H52" s="86" t="s">
        <v>6</v>
      </c>
      <c r="I52" s="86" t="s">
        <v>500</v>
      </c>
      <c r="J52" s="87">
        <v>4</v>
      </c>
      <c r="K52" s="91" t="s">
        <v>475</v>
      </c>
      <c r="L52" s="86"/>
      <c r="M52" s="86"/>
      <c r="N52" s="86">
        <v>96</v>
      </c>
      <c r="O52" s="86">
        <v>7</v>
      </c>
      <c r="P52" s="90">
        <v>10</v>
      </c>
      <c r="Q52" s="91" t="s">
        <v>476</v>
      </c>
      <c r="R52" s="86"/>
      <c r="S52" s="86"/>
      <c r="T52" s="86">
        <v>83</v>
      </c>
      <c r="U52" s="86">
        <v>14</v>
      </c>
      <c r="V52" s="90">
        <v>10</v>
      </c>
      <c r="W52" s="88" t="s">
        <v>387</v>
      </c>
      <c r="X52" s="86" t="s">
        <v>111</v>
      </c>
      <c r="Z52" s="27"/>
    </row>
    <row r="53" spans="1:34">
      <c r="A53" s="22"/>
      <c r="B53" s="64">
        <v>366</v>
      </c>
      <c r="C53" s="65" t="s">
        <v>53</v>
      </c>
      <c r="D53" s="65">
        <v>2002</v>
      </c>
      <c r="E53" s="66">
        <v>1</v>
      </c>
      <c r="F53" s="67" t="s">
        <v>507</v>
      </c>
      <c r="G53" s="67" t="s">
        <v>266</v>
      </c>
      <c r="H53" s="67" t="s">
        <v>482</v>
      </c>
      <c r="I53" s="67" t="s">
        <v>225</v>
      </c>
      <c r="J53" s="68">
        <v>1</v>
      </c>
      <c r="K53" s="71" t="s">
        <v>463</v>
      </c>
      <c r="L53" s="67" t="s">
        <v>6</v>
      </c>
      <c r="M53" s="67"/>
      <c r="N53" s="67" t="s">
        <v>113</v>
      </c>
      <c r="O53" s="67" t="s">
        <v>113</v>
      </c>
      <c r="P53" s="70">
        <v>15</v>
      </c>
      <c r="Q53" s="71" t="s">
        <v>508</v>
      </c>
      <c r="R53" s="67"/>
      <c r="S53" s="67"/>
      <c r="T53" s="67" t="s">
        <v>113</v>
      </c>
      <c r="U53" s="67" t="s">
        <v>113</v>
      </c>
      <c r="V53" s="70">
        <v>15</v>
      </c>
      <c r="W53" s="69" t="s">
        <v>387</v>
      </c>
      <c r="X53" s="67" t="s">
        <v>111</v>
      </c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>
      <c r="A54" s="22"/>
      <c r="B54" s="38">
        <v>366</v>
      </c>
      <c r="C54" s="39" t="s">
        <v>53</v>
      </c>
      <c r="D54" s="39">
        <v>2002</v>
      </c>
      <c r="E54" s="40">
        <v>1</v>
      </c>
      <c r="F54" s="41" t="s">
        <v>507</v>
      </c>
      <c r="G54" s="41" t="s">
        <v>266</v>
      </c>
      <c r="H54" s="41" t="s">
        <v>212</v>
      </c>
      <c r="I54" s="41" t="s">
        <v>225</v>
      </c>
      <c r="J54" s="42">
        <v>1</v>
      </c>
      <c r="K54" s="45" t="s">
        <v>463</v>
      </c>
      <c r="L54" s="41" t="s">
        <v>6</v>
      </c>
      <c r="M54" s="41"/>
      <c r="N54" s="41" t="s">
        <v>261</v>
      </c>
      <c r="O54" s="41" t="s">
        <v>509</v>
      </c>
      <c r="P54" s="44">
        <v>15</v>
      </c>
      <c r="Q54" s="45" t="s">
        <v>508</v>
      </c>
      <c r="R54" s="41"/>
      <c r="S54" s="41"/>
      <c r="T54" s="41" t="s">
        <v>488</v>
      </c>
      <c r="U54" s="41" t="s">
        <v>510</v>
      </c>
      <c r="V54" s="44">
        <v>15</v>
      </c>
      <c r="W54" s="43" t="s">
        <v>387</v>
      </c>
      <c r="X54" s="41" t="s">
        <v>111</v>
      </c>
      <c r="Z54" s="27"/>
    </row>
    <row r="55" spans="1:34">
      <c r="A55" s="22"/>
      <c r="B55" s="38">
        <v>366</v>
      </c>
      <c r="C55" s="39" t="s">
        <v>53</v>
      </c>
      <c r="D55" s="39">
        <v>2002</v>
      </c>
      <c r="E55" s="40">
        <v>1</v>
      </c>
      <c r="F55" s="41" t="s">
        <v>507</v>
      </c>
      <c r="G55" s="41" t="s">
        <v>266</v>
      </c>
      <c r="H55" s="41" t="s">
        <v>466</v>
      </c>
      <c r="I55" s="41" t="s">
        <v>225</v>
      </c>
      <c r="J55" s="42">
        <v>1</v>
      </c>
      <c r="K55" s="45" t="s">
        <v>463</v>
      </c>
      <c r="L55" s="41" t="s">
        <v>6</v>
      </c>
      <c r="M55" s="41"/>
      <c r="N55" s="41" t="s">
        <v>113</v>
      </c>
      <c r="O55" s="41" t="s">
        <v>113</v>
      </c>
      <c r="P55" s="44">
        <v>15</v>
      </c>
      <c r="Q55" s="45" t="s">
        <v>508</v>
      </c>
      <c r="R55" s="41"/>
      <c r="S55" s="41"/>
      <c r="T55" s="41" t="s">
        <v>113</v>
      </c>
      <c r="U55" s="41" t="s">
        <v>113</v>
      </c>
      <c r="V55" s="44">
        <v>15</v>
      </c>
      <c r="W55" s="43" t="s">
        <v>387</v>
      </c>
      <c r="X55" s="41" t="s">
        <v>111</v>
      </c>
      <c r="Z55" s="27"/>
    </row>
    <row r="56" spans="1:34">
      <c r="A56" s="22"/>
      <c r="B56" s="38">
        <v>366</v>
      </c>
      <c r="C56" s="39" t="s">
        <v>53</v>
      </c>
      <c r="D56" s="39">
        <v>2002</v>
      </c>
      <c r="E56" s="40">
        <v>1</v>
      </c>
      <c r="F56" s="41" t="s">
        <v>507</v>
      </c>
      <c r="G56" s="41" t="s">
        <v>266</v>
      </c>
      <c r="H56" s="41" t="s">
        <v>490</v>
      </c>
      <c r="I56" s="41" t="s">
        <v>225</v>
      </c>
      <c r="J56" s="42">
        <v>1</v>
      </c>
      <c r="K56" s="45" t="s">
        <v>463</v>
      </c>
      <c r="L56" s="41" t="s">
        <v>6</v>
      </c>
      <c r="M56" s="41"/>
      <c r="N56" s="41" t="s">
        <v>113</v>
      </c>
      <c r="O56" s="41" t="s">
        <v>113</v>
      </c>
      <c r="P56" s="44">
        <v>15</v>
      </c>
      <c r="Q56" s="45" t="s">
        <v>508</v>
      </c>
      <c r="R56" s="41"/>
      <c r="S56" s="41"/>
      <c r="T56" s="41" t="s">
        <v>113</v>
      </c>
      <c r="U56" s="41" t="s">
        <v>113</v>
      </c>
      <c r="V56" s="44">
        <v>15</v>
      </c>
      <c r="W56" s="48" t="s">
        <v>27</v>
      </c>
      <c r="X56" s="41" t="s">
        <v>31</v>
      </c>
      <c r="Z56" s="27"/>
    </row>
    <row r="57" spans="1:34">
      <c r="A57" s="22"/>
      <c r="B57" s="38">
        <v>366</v>
      </c>
      <c r="C57" s="39" t="s">
        <v>53</v>
      </c>
      <c r="D57" s="39">
        <v>2002</v>
      </c>
      <c r="E57" s="40">
        <v>1</v>
      </c>
      <c r="F57" s="41" t="s">
        <v>511</v>
      </c>
      <c r="G57" s="41" t="s">
        <v>266</v>
      </c>
      <c r="H57" s="41" t="s">
        <v>482</v>
      </c>
      <c r="I57" s="41" t="s">
        <v>225</v>
      </c>
      <c r="J57" s="42">
        <v>1</v>
      </c>
      <c r="K57" s="45" t="s">
        <v>463</v>
      </c>
      <c r="L57" s="41" t="s">
        <v>6</v>
      </c>
      <c r="M57" s="41"/>
      <c r="N57" s="41" t="s">
        <v>113</v>
      </c>
      <c r="O57" s="41" t="s">
        <v>113</v>
      </c>
      <c r="P57" s="44">
        <v>15</v>
      </c>
      <c r="Q57" s="45" t="s">
        <v>508</v>
      </c>
      <c r="R57" s="41"/>
      <c r="S57" s="41"/>
      <c r="T57" s="41" t="s">
        <v>113</v>
      </c>
      <c r="U57" s="41" t="s">
        <v>113</v>
      </c>
      <c r="V57" s="44">
        <v>15</v>
      </c>
      <c r="W57" s="43" t="s">
        <v>387</v>
      </c>
      <c r="X57" s="41" t="s">
        <v>111</v>
      </c>
      <c r="Z57" s="27"/>
    </row>
    <row r="58" spans="1:34">
      <c r="A58" s="22"/>
      <c r="B58" s="38">
        <v>366</v>
      </c>
      <c r="C58" s="39" t="s">
        <v>53</v>
      </c>
      <c r="D58" s="39">
        <v>2002</v>
      </c>
      <c r="E58" s="40">
        <v>1</v>
      </c>
      <c r="F58" s="41" t="s">
        <v>511</v>
      </c>
      <c r="G58" s="41" t="s">
        <v>266</v>
      </c>
      <c r="H58" s="41" t="s">
        <v>212</v>
      </c>
      <c r="I58" s="41" t="s">
        <v>225</v>
      </c>
      <c r="J58" s="42">
        <v>1</v>
      </c>
      <c r="K58" s="45" t="s">
        <v>463</v>
      </c>
      <c r="L58" s="41" t="s">
        <v>6</v>
      </c>
      <c r="M58" s="41"/>
      <c r="N58" s="41" t="s">
        <v>113</v>
      </c>
      <c r="O58" s="41" t="s">
        <v>113</v>
      </c>
      <c r="P58" s="44">
        <v>15</v>
      </c>
      <c r="Q58" s="45" t="s">
        <v>508</v>
      </c>
      <c r="R58" s="41"/>
      <c r="S58" s="41"/>
      <c r="T58" s="41" t="s">
        <v>113</v>
      </c>
      <c r="U58" s="41" t="s">
        <v>113</v>
      </c>
      <c r="V58" s="44">
        <v>15</v>
      </c>
      <c r="W58" s="43" t="s">
        <v>387</v>
      </c>
      <c r="X58" s="41" t="s">
        <v>111</v>
      </c>
      <c r="Z58" s="27"/>
    </row>
    <row r="59" spans="1:34">
      <c r="A59" s="22"/>
      <c r="B59" s="38">
        <v>366</v>
      </c>
      <c r="C59" s="39" t="s">
        <v>53</v>
      </c>
      <c r="D59" s="39">
        <v>2002</v>
      </c>
      <c r="E59" s="40">
        <v>1</v>
      </c>
      <c r="F59" s="41" t="s">
        <v>511</v>
      </c>
      <c r="G59" s="41" t="s">
        <v>266</v>
      </c>
      <c r="H59" s="41" t="s">
        <v>466</v>
      </c>
      <c r="I59" s="41" t="s">
        <v>225</v>
      </c>
      <c r="J59" s="42">
        <v>1</v>
      </c>
      <c r="K59" s="45" t="s">
        <v>463</v>
      </c>
      <c r="L59" s="41" t="s">
        <v>6</v>
      </c>
      <c r="M59" s="41"/>
      <c r="N59" s="41" t="s">
        <v>113</v>
      </c>
      <c r="O59" s="41" t="s">
        <v>113</v>
      </c>
      <c r="P59" s="44">
        <v>15</v>
      </c>
      <c r="Q59" s="45" t="s">
        <v>508</v>
      </c>
      <c r="R59" s="41"/>
      <c r="S59" s="41"/>
      <c r="T59" s="41" t="s">
        <v>113</v>
      </c>
      <c r="U59" s="41" t="s">
        <v>113</v>
      </c>
      <c r="V59" s="44">
        <v>15</v>
      </c>
      <c r="W59" s="43" t="s">
        <v>387</v>
      </c>
      <c r="X59" s="41" t="s">
        <v>111</v>
      </c>
      <c r="Z59" s="27"/>
    </row>
    <row r="60" spans="1:34">
      <c r="A60" s="22"/>
      <c r="B60" s="38">
        <v>366</v>
      </c>
      <c r="C60" s="39" t="s">
        <v>53</v>
      </c>
      <c r="D60" s="39">
        <v>2002</v>
      </c>
      <c r="E60" s="40">
        <v>1</v>
      </c>
      <c r="F60" s="41" t="s">
        <v>511</v>
      </c>
      <c r="G60" s="41" t="s">
        <v>266</v>
      </c>
      <c r="H60" s="41" t="s">
        <v>490</v>
      </c>
      <c r="I60" s="41" t="s">
        <v>225</v>
      </c>
      <c r="J60" s="42">
        <v>1</v>
      </c>
      <c r="K60" s="45" t="s">
        <v>463</v>
      </c>
      <c r="L60" s="41" t="s">
        <v>6</v>
      </c>
      <c r="M60" s="41"/>
      <c r="N60" s="41" t="s">
        <v>113</v>
      </c>
      <c r="O60" s="41" t="s">
        <v>113</v>
      </c>
      <c r="P60" s="44">
        <v>15</v>
      </c>
      <c r="Q60" s="45" t="s">
        <v>508</v>
      </c>
      <c r="R60" s="41"/>
      <c r="S60" s="41"/>
      <c r="T60" s="41" t="s">
        <v>113</v>
      </c>
      <c r="U60" s="41" t="s">
        <v>113</v>
      </c>
      <c r="V60" s="44">
        <v>15</v>
      </c>
      <c r="W60" s="48" t="s">
        <v>27</v>
      </c>
      <c r="X60" s="41" t="s">
        <v>31</v>
      </c>
      <c r="Z60" s="27"/>
    </row>
    <row r="61" spans="1:34">
      <c r="A61" s="22"/>
      <c r="B61" s="38">
        <v>366</v>
      </c>
      <c r="C61" s="39" t="s">
        <v>53</v>
      </c>
      <c r="D61" s="39">
        <v>2002</v>
      </c>
      <c r="E61" s="40">
        <v>1</v>
      </c>
      <c r="F61" s="41" t="s">
        <v>512</v>
      </c>
      <c r="G61" s="41" t="s">
        <v>513</v>
      </c>
      <c r="H61" s="41" t="s">
        <v>482</v>
      </c>
      <c r="I61" s="41" t="s">
        <v>225</v>
      </c>
      <c r="J61" s="42">
        <v>2</v>
      </c>
      <c r="K61" s="45" t="s">
        <v>463</v>
      </c>
      <c r="L61" s="41" t="s">
        <v>6</v>
      </c>
      <c r="M61" s="41"/>
      <c r="N61" s="41" t="s">
        <v>113</v>
      </c>
      <c r="O61" s="41" t="s">
        <v>113</v>
      </c>
      <c r="P61" s="44">
        <v>15</v>
      </c>
      <c r="Q61" s="45" t="s">
        <v>508</v>
      </c>
      <c r="R61" s="41"/>
      <c r="S61" s="41"/>
      <c r="T61" s="41" t="s">
        <v>113</v>
      </c>
      <c r="U61" s="41" t="s">
        <v>113</v>
      </c>
      <c r="V61" s="44">
        <v>15</v>
      </c>
      <c r="W61" s="43" t="s">
        <v>387</v>
      </c>
      <c r="X61" s="41" t="s">
        <v>111</v>
      </c>
      <c r="Z61" s="27"/>
    </row>
    <row r="62" spans="1:34">
      <c r="A62" s="22"/>
      <c r="B62" s="38">
        <v>366</v>
      </c>
      <c r="C62" s="39" t="s">
        <v>53</v>
      </c>
      <c r="D62" s="39">
        <v>2002</v>
      </c>
      <c r="E62" s="40">
        <v>1</v>
      </c>
      <c r="F62" s="41" t="s">
        <v>512</v>
      </c>
      <c r="G62" s="41" t="s">
        <v>513</v>
      </c>
      <c r="H62" s="41" t="s">
        <v>212</v>
      </c>
      <c r="I62" s="41" t="s">
        <v>225</v>
      </c>
      <c r="J62" s="42">
        <v>2</v>
      </c>
      <c r="K62" s="45" t="s">
        <v>463</v>
      </c>
      <c r="L62" s="41" t="s">
        <v>6</v>
      </c>
      <c r="M62" s="41"/>
      <c r="N62" s="41" t="s">
        <v>261</v>
      </c>
      <c r="O62" s="41" t="s">
        <v>509</v>
      </c>
      <c r="P62" s="44">
        <v>15</v>
      </c>
      <c r="Q62" s="45" t="s">
        <v>508</v>
      </c>
      <c r="R62" s="41"/>
      <c r="S62" s="41"/>
      <c r="T62" s="41" t="s">
        <v>495</v>
      </c>
      <c r="U62" s="41" t="s">
        <v>514</v>
      </c>
      <c r="V62" s="44">
        <v>15</v>
      </c>
      <c r="W62" s="43" t="s">
        <v>387</v>
      </c>
      <c r="X62" s="41" t="s">
        <v>111</v>
      </c>
      <c r="Z62" s="27"/>
    </row>
    <row r="63" spans="1:34">
      <c r="A63" s="22"/>
      <c r="B63" s="38">
        <v>366</v>
      </c>
      <c r="C63" s="39" t="s">
        <v>53</v>
      </c>
      <c r="D63" s="39">
        <v>2002</v>
      </c>
      <c r="E63" s="40">
        <v>1</v>
      </c>
      <c r="F63" s="41" t="s">
        <v>512</v>
      </c>
      <c r="G63" s="41" t="s">
        <v>513</v>
      </c>
      <c r="H63" s="41" t="s">
        <v>466</v>
      </c>
      <c r="I63" s="41" t="s">
        <v>225</v>
      </c>
      <c r="J63" s="42">
        <v>2</v>
      </c>
      <c r="K63" s="45" t="s">
        <v>463</v>
      </c>
      <c r="L63" s="41" t="s">
        <v>6</v>
      </c>
      <c r="M63" s="41"/>
      <c r="N63" s="41" t="s">
        <v>113</v>
      </c>
      <c r="O63" s="41" t="s">
        <v>113</v>
      </c>
      <c r="P63" s="44">
        <v>15</v>
      </c>
      <c r="Q63" s="45" t="s">
        <v>508</v>
      </c>
      <c r="R63" s="41"/>
      <c r="S63" s="41"/>
      <c r="T63" s="41" t="s">
        <v>113</v>
      </c>
      <c r="U63" s="41" t="s">
        <v>113</v>
      </c>
      <c r="V63" s="44">
        <v>15</v>
      </c>
      <c r="W63" s="43" t="s">
        <v>387</v>
      </c>
      <c r="X63" s="41" t="s">
        <v>111</v>
      </c>
      <c r="Z63" s="27"/>
    </row>
    <row r="64" spans="1:34">
      <c r="A64" s="22"/>
      <c r="B64" s="38">
        <v>366</v>
      </c>
      <c r="C64" s="39" t="s">
        <v>53</v>
      </c>
      <c r="D64" s="39">
        <v>2002</v>
      </c>
      <c r="E64" s="40">
        <v>1</v>
      </c>
      <c r="F64" s="41" t="s">
        <v>512</v>
      </c>
      <c r="G64" s="41" t="s">
        <v>513</v>
      </c>
      <c r="H64" s="41" t="s">
        <v>490</v>
      </c>
      <c r="I64" s="41" t="s">
        <v>225</v>
      </c>
      <c r="J64" s="42">
        <v>2</v>
      </c>
      <c r="K64" s="45" t="s">
        <v>463</v>
      </c>
      <c r="L64" s="41" t="s">
        <v>6</v>
      </c>
      <c r="M64" s="41"/>
      <c r="N64" s="41" t="s">
        <v>113</v>
      </c>
      <c r="O64" s="41" t="s">
        <v>113</v>
      </c>
      <c r="P64" s="44">
        <v>15</v>
      </c>
      <c r="Q64" s="45" t="s">
        <v>508</v>
      </c>
      <c r="R64" s="41"/>
      <c r="S64" s="41"/>
      <c r="T64" s="41" t="s">
        <v>113</v>
      </c>
      <c r="U64" s="41" t="s">
        <v>113</v>
      </c>
      <c r="V64" s="44">
        <v>15</v>
      </c>
      <c r="W64" s="48" t="s">
        <v>27</v>
      </c>
      <c r="X64" s="41" t="s">
        <v>31</v>
      </c>
      <c r="Z64" s="27"/>
    </row>
    <row r="65" spans="1:34">
      <c r="A65" s="22"/>
      <c r="B65" s="38">
        <v>366</v>
      </c>
      <c r="C65" s="39" t="s">
        <v>53</v>
      </c>
      <c r="D65" s="39">
        <v>2002</v>
      </c>
      <c r="E65" s="40">
        <v>1</v>
      </c>
      <c r="F65" s="41" t="s">
        <v>515</v>
      </c>
      <c r="G65" s="41" t="s">
        <v>129</v>
      </c>
      <c r="H65" s="41" t="s">
        <v>516</v>
      </c>
      <c r="I65" s="41" t="s">
        <v>6</v>
      </c>
      <c r="J65" s="42">
        <v>2</v>
      </c>
      <c r="K65" s="45" t="s">
        <v>463</v>
      </c>
      <c r="L65" s="41">
        <v>12</v>
      </c>
      <c r="M65" s="41">
        <v>15</v>
      </c>
      <c r="N65" s="41"/>
      <c r="O65" s="41"/>
      <c r="P65" s="44"/>
      <c r="Q65" s="45" t="s">
        <v>508</v>
      </c>
      <c r="R65" s="41">
        <v>1</v>
      </c>
      <c r="S65" s="41">
        <v>15</v>
      </c>
      <c r="T65" s="41"/>
      <c r="U65" s="41"/>
      <c r="V65" s="44"/>
      <c r="W65" s="48" t="s">
        <v>157</v>
      </c>
      <c r="X65" s="41" t="s">
        <v>111</v>
      </c>
      <c r="Z65" s="27"/>
    </row>
    <row r="66" spans="1:34" ht="14.25" thickBot="1">
      <c r="A66" s="22"/>
      <c r="B66" s="72">
        <v>366</v>
      </c>
      <c r="C66" s="73" t="s">
        <v>53</v>
      </c>
      <c r="D66" s="73">
        <v>2002</v>
      </c>
      <c r="E66" s="74">
        <v>1</v>
      </c>
      <c r="F66" s="75" t="s">
        <v>517</v>
      </c>
      <c r="G66" s="75" t="s">
        <v>518</v>
      </c>
      <c r="H66" s="75" t="s">
        <v>6</v>
      </c>
      <c r="I66" s="75"/>
      <c r="J66" s="76">
        <v>4</v>
      </c>
      <c r="K66" s="80" t="s">
        <v>463</v>
      </c>
      <c r="L66" s="75" t="s">
        <v>6</v>
      </c>
      <c r="M66" s="75"/>
      <c r="N66" s="75">
        <v>9.6999999999999993</v>
      </c>
      <c r="O66" s="75">
        <v>0.9</v>
      </c>
      <c r="P66" s="94">
        <v>15</v>
      </c>
      <c r="Q66" s="80" t="s">
        <v>508</v>
      </c>
      <c r="R66" s="75"/>
      <c r="S66" s="75"/>
      <c r="T66" s="75">
        <v>5.5</v>
      </c>
      <c r="U66" s="75">
        <v>3</v>
      </c>
      <c r="V66" s="94">
        <v>15</v>
      </c>
      <c r="W66" s="77" t="s">
        <v>157</v>
      </c>
      <c r="X66" s="75" t="s">
        <v>111</v>
      </c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>
      <c r="A67" s="22"/>
      <c r="B67" s="54">
        <v>72</v>
      </c>
      <c r="C67" s="55" t="s">
        <v>47</v>
      </c>
      <c r="D67" s="55">
        <v>2022</v>
      </c>
      <c r="E67" s="56">
        <v>2</v>
      </c>
      <c r="F67" s="57" t="s">
        <v>176</v>
      </c>
      <c r="G67" s="57" t="s">
        <v>177</v>
      </c>
      <c r="H67" s="57"/>
      <c r="I67" s="57" t="s">
        <v>181</v>
      </c>
      <c r="J67" s="58">
        <v>1</v>
      </c>
      <c r="K67" s="62" t="s">
        <v>174</v>
      </c>
      <c r="L67" s="57"/>
      <c r="M67" s="57"/>
      <c r="N67" s="57">
        <v>16.8</v>
      </c>
      <c r="O67" s="57" t="s">
        <v>186</v>
      </c>
      <c r="P67" s="61">
        <v>27</v>
      </c>
      <c r="Q67" s="62" t="s">
        <v>179</v>
      </c>
      <c r="R67" s="57"/>
      <c r="S67" s="57"/>
      <c r="T67" s="57">
        <v>22.5</v>
      </c>
      <c r="U67" s="57" t="s">
        <v>187</v>
      </c>
      <c r="V67" s="61">
        <v>27</v>
      </c>
      <c r="W67" s="59">
        <v>0.217</v>
      </c>
      <c r="X67" s="57" t="s">
        <v>218</v>
      </c>
      <c r="Y67" s="22"/>
      <c r="Z67" s="23">
        <v>4</v>
      </c>
      <c r="AA67" s="22" t="s">
        <v>180</v>
      </c>
      <c r="AB67" s="22" t="s">
        <v>215</v>
      </c>
      <c r="AC67" s="22"/>
      <c r="AD67" s="22">
        <v>22</v>
      </c>
      <c r="AE67" s="22" t="s">
        <v>188</v>
      </c>
      <c r="AF67" s="22">
        <v>27</v>
      </c>
      <c r="AG67" s="22">
        <v>0.25600000000000001</v>
      </c>
      <c r="AH67" s="22" t="s">
        <v>218</v>
      </c>
    </row>
    <row r="68" spans="1:34">
      <c r="A68" s="22"/>
      <c r="B68" s="38">
        <v>72</v>
      </c>
      <c r="C68" s="39" t="s">
        <v>47</v>
      </c>
      <c r="D68" s="39">
        <v>2022</v>
      </c>
      <c r="E68" s="40">
        <v>2</v>
      </c>
      <c r="F68" s="41" t="s">
        <v>178</v>
      </c>
      <c r="G68" s="41" t="s">
        <v>177</v>
      </c>
      <c r="H68" s="41"/>
      <c r="I68" s="41" t="s">
        <v>181</v>
      </c>
      <c r="J68" s="42">
        <v>1</v>
      </c>
      <c r="K68" s="45" t="s">
        <v>174</v>
      </c>
      <c r="L68" s="41"/>
      <c r="M68" s="41"/>
      <c r="N68" s="41">
        <v>15.3</v>
      </c>
      <c r="O68" s="41" t="s">
        <v>189</v>
      </c>
      <c r="P68" s="44">
        <v>27</v>
      </c>
      <c r="Q68" s="45" t="s">
        <v>179</v>
      </c>
      <c r="R68" s="41"/>
      <c r="S68" s="41"/>
      <c r="T68" s="41">
        <v>18.399999999999999</v>
      </c>
      <c r="U68" s="41" t="s">
        <v>190</v>
      </c>
      <c r="V68" s="44">
        <v>27</v>
      </c>
      <c r="W68" s="43">
        <v>0.435</v>
      </c>
      <c r="X68" s="41" t="s">
        <v>218</v>
      </c>
      <c r="Y68" s="22"/>
      <c r="Z68" s="23">
        <v>4</v>
      </c>
      <c r="AA68" s="22" t="s">
        <v>180</v>
      </c>
      <c r="AB68" s="22" t="s">
        <v>215</v>
      </c>
      <c r="AC68" s="22"/>
      <c r="AD68" s="22">
        <v>19.899999999999999</v>
      </c>
      <c r="AE68" s="22" t="s">
        <v>191</v>
      </c>
      <c r="AF68" s="22">
        <v>27</v>
      </c>
      <c r="AG68" s="22">
        <v>0.28399999999999997</v>
      </c>
      <c r="AH68" s="22" t="s">
        <v>218</v>
      </c>
    </row>
    <row r="69" spans="1:34">
      <c r="A69" s="22"/>
      <c r="B69" s="38">
        <v>72</v>
      </c>
      <c r="C69" s="39" t="s">
        <v>47</v>
      </c>
      <c r="D69" s="39">
        <v>2022</v>
      </c>
      <c r="E69" s="40">
        <v>2</v>
      </c>
      <c r="F69" s="41" t="s">
        <v>220</v>
      </c>
      <c r="G69" s="41" t="s">
        <v>182</v>
      </c>
      <c r="H69" s="41"/>
      <c r="I69" s="41" t="s">
        <v>181</v>
      </c>
      <c r="J69" s="42">
        <v>2</v>
      </c>
      <c r="K69" s="45" t="s">
        <v>174</v>
      </c>
      <c r="L69" s="41"/>
      <c r="M69" s="41"/>
      <c r="N69" s="41">
        <v>35.5</v>
      </c>
      <c r="O69" s="41" t="s">
        <v>192</v>
      </c>
      <c r="P69" s="44">
        <v>27</v>
      </c>
      <c r="Q69" s="45" t="s">
        <v>179</v>
      </c>
      <c r="R69" s="41"/>
      <c r="S69" s="41"/>
      <c r="T69" s="41">
        <v>45.6</v>
      </c>
      <c r="U69" s="41" t="s">
        <v>193</v>
      </c>
      <c r="V69" s="44">
        <v>27</v>
      </c>
      <c r="W69" s="43">
        <v>0.217</v>
      </c>
      <c r="X69" s="41" t="s">
        <v>218</v>
      </c>
      <c r="Y69" s="22"/>
      <c r="Z69" s="23">
        <v>4</v>
      </c>
      <c r="AA69" s="22" t="s">
        <v>180</v>
      </c>
      <c r="AB69" s="22" t="s">
        <v>215</v>
      </c>
      <c r="AC69" s="22"/>
      <c r="AD69" s="22">
        <v>73.3</v>
      </c>
      <c r="AE69" s="22" t="s">
        <v>194</v>
      </c>
      <c r="AF69" s="22">
        <v>27</v>
      </c>
      <c r="AG69" s="22">
        <v>1E-3</v>
      </c>
      <c r="AH69" s="22" t="s">
        <v>219</v>
      </c>
    </row>
    <row r="70" spans="1:34">
      <c r="A70" s="22"/>
      <c r="B70" s="38">
        <v>72</v>
      </c>
      <c r="C70" s="39" t="s">
        <v>47</v>
      </c>
      <c r="D70" s="39">
        <v>2022</v>
      </c>
      <c r="E70" s="40">
        <v>2</v>
      </c>
      <c r="F70" s="41" t="s">
        <v>183</v>
      </c>
      <c r="G70" s="41" t="s">
        <v>182</v>
      </c>
      <c r="H70" s="41"/>
      <c r="I70" s="41" t="s">
        <v>181</v>
      </c>
      <c r="J70" s="42">
        <v>2</v>
      </c>
      <c r="K70" s="45" t="s">
        <v>174</v>
      </c>
      <c r="L70" s="41"/>
      <c r="M70" s="41"/>
      <c r="N70" s="41">
        <v>467.5</v>
      </c>
      <c r="O70" s="41" t="s">
        <v>195</v>
      </c>
      <c r="P70" s="44">
        <v>27</v>
      </c>
      <c r="Q70" s="45" t="s">
        <v>179</v>
      </c>
      <c r="R70" s="41"/>
      <c r="S70" s="41"/>
      <c r="T70" s="41">
        <v>135.6</v>
      </c>
      <c r="U70" s="41" t="s">
        <v>196</v>
      </c>
      <c r="V70" s="44">
        <v>27</v>
      </c>
      <c r="W70" s="43" t="s">
        <v>200</v>
      </c>
      <c r="X70" s="41" t="s">
        <v>221</v>
      </c>
      <c r="Y70" s="22"/>
      <c r="Z70" s="23">
        <v>4</v>
      </c>
      <c r="AA70" s="22" t="s">
        <v>180</v>
      </c>
      <c r="AB70" s="22" t="s">
        <v>215</v>
      </c>
      <c r="AC70" s="22"/>
      <c r="AD70" s="22">
        <v>73.3</v>
      </c>
      <c r="AE70" s="22" t="s">
        <v>194</v>
      </c>
      <c r="AF70" s="22">
        <v>27</v>
      </c>
      <c r="AG70" s="22" t="s">
        <v>200</v>
      </c>
      <c r="AH70" s="22" t="s">
        <v>221</v>
      </c>
    </row>
    <row r="71" spans="1:34">
      <c r="A71" s="22"/>
      <c r="B71" s="38">
        <v>72</v>
      </c>
      <c r="C71" s="39" t="s">
        <v>47</v>
      </c>
      <c r="D71" s="39">
        <v>2022</v>
      </c>
      <c r="E71" s="40">
        <v>2</v>
      </c>
      <c r="F71" s="41" t="s">
        <v>184</v>
      </c>
      <c r="G71" s="41" t="s">
        <v>185</v>
      </c>
      <c r="H71" s="41"/>
      <c r="I71" s="41" t="s">
        <v>181</v>
      </c>
      <c r="J71" s="42">
        <v>2</v>
      </c>
      <c r="K71" s="45" t="s">
        <v>174</v>
      </c>
      <c r="L71" s="41"/>
      <c r="M71" s="41"/>
      <c r="N71" s="41">
        <v>11.8</v>
      </c>
      <c r="O71" s="41" t="s">
        <v>197</v>
      </c>
      <c r="P71" s="44">
        <v>27</v>
      </c>
      <c r="Q71" s="45" t="s">
        <v>179</v>
      </c>
      <c r="R71" s="41"/>
      <c r="S71" s="41"/>
      <c r="T71" s="41">
        <v>9.3000000000000007</v>
      </c>
      <c r="U71" s="41" t="s">
        <v>198</v>
      </c>
      <c r="V71" s="44">
        <v>27</v>
      </c>
      <c r="W71" s="43">
        <v>0.25700000000000001</v>
      </c>
      <c r="X71" s="41" t="s">
        <v>218</v>
      </c>
      <c r="Y71" s="22"/>
      <c r="Z71" s="23">
        <v>4</v>
      </c>
      <c r="AA71" s="22" t="s">
        <v>180</v>
      </c>
      <c r="AB71" s="22" t="s">
        <v>215</v>
      </c>
      <c r="AC71" s="22"/>
      <c r="AD71" s="22">
        <v>14.7</v>
      </c>
      <c r="AE71" s="22" t="s">
        <v>199</v>
      </c>
      <c r="AF71" s="22">
        <v>27</v>
      </c>
      <c r="AG71" s="22">
        <v>0.27400000000000002</v>
      </c>
      <c r="AH71" s="22" t="s">
        <v>218</v>
      </c>
    </row>
    <row r="72" spans="1:34">
      <c r="A72" s="22"/>
      <c r="B72" s="38">
        <v>72</v>
      </c>
      <c r="C72" s="39" t="s">
        <v>47</v>
      </c>
      <c r="D72" s="39">
        <v>2022</v>
      </c>
      <c r="E72" s="40">
        <v>2</v>
      </c>
      <c r="F72" s="41" t="s">
        <v>203</v>
      </c>
      <c r="G72" s="41" t="s">
        <v>177</v>
      </c>
      <c r="H72" s="41"/>
      <c r="I72" s="41" t="s">
        <v>205</v>
      </c>
      <c r="J72" s="42">
        <v>1</v>
      </c>
      <c r="K72" s="45" t="s">
        <v>174</v>
      </c>
      <c r="L72" s="41"/>
      <c r="M72" s="41"/>
      <c r="N72" s="41">
        <v>21.4</v>
      </c>
      <c r="O72" s="41" t="s">
        <v>206</v>
      </c>
      <c r="P72" s="44">
        <v>27</v>
      </c>
      <c r="Q72" s="45" t="s">
        <v>179</v>
      </c>
      <c r="R72" s="41"/>
      <c r="S72" s="41"/>
      <c r="T72" s="41">
        <v>26.1</v>
      </c>
      <c r="U72" s="41" t="s">
        <v>207</v>
      </c>
      <c r="V72" s="44">
        <v>27</v>
      </c>
      <c r="W72" s="43">
        <v>0.38300000000000001</v>
      </c>
      <c r="X72" s="41" t="s">
        <v>218</v>
      </c>
      <c r="Z72" s="23">
        <v>4</v>
      </c>
      <c r="AA72" s="22" t="s">
        <v>180</v>
      </c>
      <c r="AB72" s="22" t="s">
        <v>215</v>
      </c>
      <c r="AD72" s="22">
        <v>25.7</v>
      </c>
      <c r="AE72" s="22" t="s">
        <v>208</v>
      </c>
      <c r="AF72" s="22">
        <v>27</v>
      </c>
      <c r="AG72" s="22">
        <v>0.42799999999999999</v>
      </c>
      <c r="AH72" s="22" t="s">
        <v>218</v>
      </c>
    </row>
    <row r="73" spans="1:34" ht="14.25" thickBot="1">
      <c r="A73" s="22"/>
      <c r="B73" s="83">
        <v>72</v>
      </c>
      <c r="C73" s="84" t="s">
        <v>47</v>
      </c>
      <c r="D73" s="84">
        <v>2022</v>
      </c>
      <c r="E73" s="85">
        <v>2</v>
      </c>
      <c r="F73" s="86" t="s">
        <v>204</v>
      </c>
      <c r="G73" s="86" t="s">
        <v>177</v>
      </c>
      <c r="H73" s="86"/>
      <c r="I73" s="86" t="s">
        <v>540</v>
      </c>
      <c r="J73" s="87">
        <v>4</v>
      </c>
      <c r="K73" s="91" t="s">
        <v>174</v>
      </c>
      <c r="L73" s="86"/>
      <c r="M73" s="86"/>
      <c r="N73" s="86">
        <v>16.3</v>
      </c>
      <c r="O73" s="86" t="s">
        <v>209</v>
      </c>
      <c r="P73" s="90">
        <v>27</v>
      </c>
      <c r="Q73" s="91" t="s">
        <v>179</v>
      </c>
      <c r="R73" s="86"/>
      <c r="S73" s="86"/>
      <c r="T73" s="86">
        <v>19</v>
      </c>
      <c r="U73" s="86" t="s">
        <v>210</v>
      </c>
      <c r="V73" s="90">
        <v>27</v>
      </c>
      <c r="W73" s="88">
        <v>0.55500000000000005</v>
      </c>
      <c r="X73" s="86" t="s">
        <v>218</v>
      </c>
      <c r="Z73" s="23">
        <v>4</v>
      </c>
      <c r="AA73" s="22" t="s">
        <v>180</v>
      </c>
      <c r="AB73" s="22" t="s">
        <v>215</v>
      </c>
      <c r="AD73" s="22">
        <v>16</v>
      </c>
      <c r="AE73" s="22" t="s">
        <v>211</v>
      </c>
      <c r="AF73" s="22">
        <v>27</v>
      </c>
      <c r="AG73" s="22">
        <v>0.95599999999999996</v>
      </c>
      <c r="AH73" s="22" t="s">
        <v>218</v>
      </c>
    </row>
    <row r="74" spans="1:34">
      <c r="A74" s="22"/>
      <c r="B74" s="64">
        <v>61</v>
      </c>
      <c r="C74" s="65" t="s">
        <v>46</v>
      </c>
      <c r="D74" s="65">
        <v>2022</v>
      </c>
      <c r="E74" s="66">
        <v>2</v>
      </c>
      <c r="F74" s="67" t="s">
        <v>234</v>
      </c>
      <c r="G74" s="67" t="s">
        <v>235</v>
      </c>
      <c r="H74" s="67" t="s">
        <v>224</v>
      </c>
      <c r="I74" s="67" t="s">
        <v>225</v>
      </c>
      <c r="J74" s="68">
        <v>4</v>
      </c>
      <c r="K74" s="71" t="s">
        <v>226</v>
      </c>
      <c r="L74" s="67"/>
      <c r="M74" s="67"/>
      <c r="N74" s="67" t="s">
        <v>236</v>
      </c>
      <c r="O74" s="67" t="s">
        <v>237</v>
      </c>
      <c r="P74" s="70">
        <v>35</v>
      </c>
      <c r="Q74" s="71" t="s">
        <v>228</v>
      </c>
      <c r="R74" s="67"/>
      <c r="S74" s="67"/>
      <c r="T74" s="67" t="s">
        <v>238</v>
      </c>
      <c r="U74" s="67" t="s">
        <v>239</v>
      </c>
      <c r="V74" s="70">
        <v>35</v>
      </c>
      <c r="W74" s="69">
        <v>2.1000000000000001E-2</v>
      </c>
      <c r="X74" s="67" t="s">
        <v>265</v>
      </c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>
      <c r="A75" s="22"/>
      <c r="B75" s="38">
        <v>61</v>
      </c>
      <c r="C75" s="39" t="s">
        <v>46</v>
      </c>
      <c r="D75" s="39">
        <v>2022</v>
      </c>
      <c r="E75" s="40">
        <v>2</v>
      </c>
      <c r="F75" s="41" t="s">
        <v>234</v>
      </c>
      <c r="G75" s="41" t="s">
        <v>240</v>
      </c>
      <c r="H75" s="41" t="s">
        <v>213</v>
      </c>
      <c r="I75" s="41" t="s">
        <v>225</v>
      </c>
      <c r="J75" s="42">
        <v>4</v>
      </c>
      <c r="K75" s="45" t="s">
        <v>226</v>
      </c>
      <c r="L75" s="41"/>
      <c r="M75" s="41"/>
      <c r="N75" s="41" t="s">
        <v>236</v>
      </c>
      <c r="O75" s="41" t="s">
        <v>241</v>
      </c>
      <c r="P75" s="44">
        <v>35</v>
      </c>
      <c r="Q75" s="45" t="s">
        <v>228</v>
      </c>
      <c r="R75" s="41"/>
      <c r="S75" s="41"/>
      <c r="T75" s="41" t="s">
        <v>236</v>
      </c>
      <c r="U75" s="41" t="s">
        <v>237</v>
      </c>
      <c r="V75" s="44">
        <v>35</v>
      </c>
      <c r="W75" s="43">
        <v>8.6999999999999994E-2</v>
      </c>
      <c r="X75" s="41" t="s">
        <v>218</v>
      </c>
      <c r="Z75" s="27"/>
    </row>
    <row r="76" spans="1:34">
      <c r="A76" s="22"/>
      <c r="B76" s="38">
        <v>61</v>
      </c>
      <c r="C76" s="39" t="s">
        <v>46</v>
      </c>
      <c r="D76" s="39">
        <v>2022</v>
      </c>
      <c r="E76" s="40">
        <v>2</v>
      </c>
      <c r="F76" s="41" t="s">
        <v>234</v>
      </c>
      <c r="G76" s="41" t="s">
        <v>242</v>
      </c>
      <c r="H76" s="41" t="s">
        <v>214</v>
      </c>
      <c r="I76" s="41" t="s">
        <v>225</v>
      </c>
      <c r="J76" s="42">
        <v>4</v>
      </c>
      <c r="K76" s="45" t="s">
        <v>226</v>
      </c>
      <c r="L76" s="41"/>
      <c r="M76" s="41"/>
      <c r="N76" s="41" t="s">
        <v>238</v>
      </c>
      <c r="O76" s="41" t="s">
        <v>239</v>
      </c>
      <c r="P76" s="44">
        <v>35</v>
      </c>
      <c r="Q76" s="45" t="s">
        <v>228</v>
      </c>
      <c r="R76" s="41"/>
      <c r="S76" s="41"/>
      <c r="T76" s="41" t="s">
        <v>238</v>
      </c>
      <c r="U76" s="41" t="s">
        <v>239</v>
      </c>
      <c r="V76" s="44">
        <v>35</v>
      </c>
      <c r="W76" s="43">
        <v>0.495</v>
      </c>
      <c r="X76" s="41" t="s">
        <v>218</v>
      </c>
      <c r="Z76" s="27"/>
    </row>
    <row r="77" spans="1:34">
      <c r="A77" s="22"/>
      <c r="B77" s="38">
        <v>61</v>
      </c>
      <c r="C77" s="39" t="s">
        <v>46</v>
      </c>
      <c r="D77" s="39">
        <v>2022</v>
      </c>
      <c r="E77" s="40">
        <v>2</v>
      </c>
      <c r="F77" s="41" t="s">
        <v>234</v>
      </c>
      <c r="G77" s="41" t="s">
        <v>243</v>
      </c>
      <c r="H77" s="41" t="s">
        <v>231</v>
      </c>
      <c r="I77" s="41" t="s">
        <v>225</v>
      </c>
      <c r="J77" s="42">
        <v>4</v>
      </c>
      <c r="K77" s="45" t="s">
        <v>226</v>
      </c>
      <c r="L77" s="41"/>
      <c r="M77" s="41"/>
      <c r="N77" s="41" t="s">
        <v>236</v>
      </c>
      <c r="O77" s="41" t="s">
        <v>241</v>
      </c>
      <c r="P77" s="44">
        <v>35</v>
      </c>
      <c r="Q77" s="45" t="s">
        <v>228</v>
      </c>
      <c r="R77" s="41"/>
      <c r="S77" s="41"/>
      <c r="T77" s="41" t="s">
        <v>238</v>
      </c>
      <c r="U77" s="41" t="s">
        <v>239</v>
      </c>
      <c r="V77" s="44">
        <v>35</v>
      </c>
      <c r="W77" s="43">
        <v>0.01</v>
      </c>
      <c r="X77" s="41" t="s">
        <v>265</v>
      </c>
      <c r="Z77" s="27"/>
    </row>
    <row r="78" spans="1:34">
      <c r="A78" s="22"/>
      <c r="B78" s="38">
        <v>61</v>
      </c>
      <c r="C78" s="39" t="s">
        <v>46</v>
      </c>
      <c r="D78" s="39">
        <v>2022</v>
      </c>
      <c r="E78" s="40">
        <v>2</v>
      </c>
      <c r="F78" s="41" t="s">
        <v>234</v>
      </c>
      <c r="G78" s="41" t="s">
        <v>244</v>
      </c>
      <c r="H78" s="41" t="s">
        <v>232</v>
      </c>
      <c r="I78" s="41" t="s">
        <v>225</v>
      </c>
      <c r="J78" s="42">
        <v>4</v>
      </c>
      <c r="K78" s="45" t="s">
        <v>226</v>
      </c>
      <c r="L78" s="41"/>
      <c r="M78" s="41"/>
      <c r="N78" s="41" t="s">
        <v>238</v>
      </c>
      <c r="O78" s="41" t="s">
        <v>245</v>
      </c>
      <c r="P78" s="44">
        <v>35</v>
      </c>
      <c r="Q78" s="45" t="s">
        <v>228</v>
      </c>
      <c r="R78" s="41"/>
      <c r="S78" s="41"/>
      <c r="T78" s="41" t="s">
        <v>238</v>
      </c>
      <c r="U78" s="41" t="s">
        <v>239</v>
      </c>
      <c r="V78" s="44">
        <v>35</v>
      </c>
      <c r="W78" s="43">
        <v>8.3000000000000004E-2</v>
      </c>
      <c r="X78" s="41" t="s">
        <v>218</v>
      </c>
      <c r="Z78" s="27"/>
    </row>
    <row r="79" spans="1:34">
      <c r="A79" s="22"/>
      <c r="B79" s="38">
        <v>61</v>
      </c>
      <c r="C79" s="39" t="s">
        <v>46</v>
      </c>
      <c r="D79" s="39">
        <v>2022</v>
      </c>
      <c r="E79" s="40">
        <v>2</v>
      </c>
      <c r="F79" s="41" t="s">
        <v>234</v>
      </c>
      <c r="G79" s="41" t="s">
        <v>246</v>
      </c>
      <c r="H79" s="41" t="s">
        <v>233</v>
      </c>
      <c r="I79" s="41" t="s">
        <v>225</v>
      </c>
      <c r="J79" s="42">
        <v>4</v>
      </c>
      <c r="K79" s="45" t="s">
        <v>226</v>
      </c>
      <c r="L79" s="41"/>
      <c r="M79" s="41"/>
      <c r="N79" s="41" t="s">
        <v>238</v>
      </c>
      <c r="O79" s="41" t="s">
        <v>247</v>
      </c>
      <c r="P79" s="44">
        <v>35</v>
      </c>
      <c r="Q79" s="45" t="s">
        <v>228</v>
      </c>
      <c r="R79" s="41"/>
      <c r="S79" s="41"/>
      <c r="T79" s="41" t="s">
        <v>238</v>
      </c>
      <c r="U79" s="41" t="s">
        <v>239</v>
      </c>
      <c r="V79" s="44">
        <v>35</v>
      </c>
      <c r="W79" s="43">
        <v>0.28699999999999998</v>
      </c>
      <c r="X79" s="41" t="s">
        <v>218</v>
      </c>
      <c r="Z79" s="27"/>
    </row>
    <row r="80" spans="1:34">
      <c r="A80" s="22"/>
      <c r="B80" s="38">
        <v>61</v>
      </c>
      <c r="C80" s="39" t="s">
        <v>46</v>
      </c>
      <c r="D80" s="39">
        <v>2022</v>
      </c>
      <c r="E80" s="40">
        <v>2</v>
      </c>
      <c r="F80" s="41" t="s">
        <v>267</v>
      </c>
      <c r="G80" s="41" t="s">
        <v>266</v>
      </c>
      <c r="H80" s="41" t="s">
        <v>212</v>
      </c>
      <c r="I80" s="41" t="s">
        <v>225</v>
      </c>
      <c r="J80" s="42">
        <v>1</v>
      </c>
      <c r="K80" s="45" t="s">
        <v>226</v>
      </c>
      <c r="L80" s="41"/>
      <c r="M80" s="41"/>
      <c r="N80" s="41" t="s">
        <v>270</v>
      </c>
      <c r="O80" s="41" t="s">
        <v>270</v>
      </c>
      <c r="P80" s="44">
        <v>35</v>
      </c>
      <c r="Q80" s="45" t="s">
        <v>228</v>
      </c>
      <c r="R80" s="41"/>
      <c r="S80" s="41"/>
      <c r="T80" s="41" t="s">
        <v>270</v>
      </c>
      <c r="U80" s="41" t="s">
        <v>270</v>
      </c>
      <c r="V80" s="44">
        <v>35</v>
      </c>
      <c r="W80" s="43">
        <v>7.0000000000000001E-3</v>
      </c>
      <c r="X80" s="41" t="s">
        <v>265</v>
      </c>
    </row>
    <row r="81" spans="1:24">
      <c r="A81" s="22"/>
      <c r="B81" s="38">
        <v>61</v>
      </c>
      <c r="C81" s="39" t="s">
        <v>46</v>
      </c>
      <c r="D81" s="39">
        <v>2022</v>
      </c>
      <c r="E81" s="40">
        <v>2</v>
      </c>
      <c r="F81" s="41" t="s">
        <v>267</v>
      </c>
      <c r="G81" s="41" t="s">
        <v>266</v>
      </c>
      <c r="H81" s="41" t="s">
        <v>213</v>
      </c>
      <c r="I81" s="41" t="s">
        <v>225</v>
      </c>
      <c r="J81" s="42">
        <v>1</v>
      </c>
      <c r="K81" s="45" t="s">
        <v>226</v>
      </c>
      <c r="L81" s="41"/>
      <c r="M81" s="41"/>
      <c r="N81" s="41" t="s">
        <v>270</v>
      </c>
      <c r="O81" s="41" t="s">
        <v>270</v>
      </c>
      <c r="P81" s="44">
        <v>35</v>
      </c>
      <c r="Q81" s="45" t="s">
        <v>228</v>
      </c>
      <c r="R81" s="41"/>
      <c r="S81" s="41"/>
      <c r="T81" s="41" t="s">
        <v>270</v>
      </c>
      <c r="U81" s="41" t="s">
        <v>270</v>
      </c>
      <c r="V81" s="44">
        <v>35</v>
      </c>
      <c r="W81" s="43" t="s">
        <v>271</v>
      </c>
      <c r="X81" s="41" t="s">
        <v>265</v>
      </c>
    </row>
    <row r="82" spans="1:24">
      <c r="A82" s="22"/>
      <c r="B82" s="38">
        <v>61</v>
      </c>
      <c r="C82" s="39" t="s">
        <v>46</v>
      </c>
      <c r="D82" s="39">
        <v>2022</v>
      </c>
      <c r="E82" s="40">
        <v>2</v>
      </c>
      <c r="F82" s="41" t="s">
        <v>267</v>
      </c>
      <c r="G82" s="41" t="s">
        <v>266</v>
      </c>
      <c r="H82" s="41" t="s">
        <v>214</v>
      </c>
      <c r="I82" s="41" t="s">
        <v>225</v>
      </c>
      <c r="J82" s="42">
        <v>1</v>
      </c>
      <c r="K82" s="45" t="s">
        <v>226</v>
      </c>
      <c r="L82" s="41"/>
      <c r="M82" s="41"/>
      <c r="N82" s="41" t="s">
        <v>270</v>
      </c>
      <c r="O82" s="41" t="s">
        <v>270</v>
      </c>
      <c r="P82" s="44">
        <v>35</v>
      </c>
      <c r="Q82" s="45" t="s">
        <v>228</v>
      </c>
      <c r="R82" s="41"/>
      <c r="S82" s="41"/>
      <c r="T82" s="41" t="s">
        <v>270</v>
      </c>
      <c r="U82" s="41" t="s">
        <v>270</v>
      </c>
      <c r="V82" s="44">
        <v>35</v>
      </c>
      <c r="W82" s="43">
        <v>2E-3</v>
      </c>
      <c r="X82" s="41" t="s">
        <v>265</v>
      </c>
    </row>
    <row r="83" spans="1:24">
      <c r="A83" s="22"/>
      <c r="B83" s="38">
        <v>61</v>
      </c>
      <c r="C83" s="39" t="s">
        <v>46</v>
      </c>
      <c r="D83" s="39">
        <v>2022</v>
      </c>
      <c r="E83" s="40">
        <v>2</v>
      </c>
      <c r="F83" s="41" t="s">
        <v>267</v>
      </c>
      <c r="G83" s="41" t="s">
        <v>266</v>
      </c>
      <c r="H83" s="41" t="s">
        <v>231</v>
      </c>
      <c r="I83" s="41" t="s">
        <v>225</v>
      </c>
      <c r="J83" s="42">
        <v>1</v>
      </c>
      <c r="K83" s="45" t="s">
        <v>226</v>
      </c>
      <c r="L83" s="41"/>
      <c r="M83" s="41"/>
      <c r="N83" s="41" t="s">
        <v>270</v>
      </c>
      <c r="O83" s="41" t="s">
        <v>270</v>
      </c>
      <c r="P83" s="44">
        <v>35</v>
      </c>
      <c r="Q83" s="45" t="s">
        <v>228</v>
      </c>
      <c r="R83" s="41"/>
      <c r="S83" s="41"/>
      <c r="T83" s="41" t="s">
        <v>270</v>
      </c>
      <c r="U83" s="41" t="s">
        <v>270</v>
      </c>
      <c r="V83" s="44">
        <v>35</v>
      </c>
      <c r="W83" s="43" t="s">
        <v>271</v>
      </c>
      <c r="X83" s="41" t="s">
        <v>265</v>
      </c>
    </row>
    <row r="84" spans="1:24">
      <c r="A84" s="22"/>
      <c r="B84" s="38">
        <v>61</v>
      </c>
      <c r="C84" s="39" t="s">
        <v>46</v>
      </c>
      <c r="D84" s="39">
        <v>2022</v>
      </c>
      <c r="E84" s="40">
        <v>2</v>
      </c>
      <c r="F84" s="41" t="s">
        <v>267</v>
      </c>
      <c r="G84" s="41" t="s">
        <v>266</v>
      </c>
      <c r="H84" s="41" t="s">
        <v>232</v>
      </c>
      <c r="I84" s="41" t="s">
        <v>225</v>
      </c>
      <c r="J84" s="42">
        <v>1</v>
      </c>
      <c r="K84" s="45" t="s">
        <v>226</v>
      </c>
      <c r="L84" s="41"/>
      <c r="M84" s="41"/>
      <c r="N84" s="41" t="s">
        <v>270</v>
      </c>
      <c r="O84" s="41" t="s">
        <v>270</v>
      </c>
      <c r="P84" s="44">
        <v>35</v>
      </c>
      <c r="Q84" s="45" t="s">
        <v>228</v>
      </c>
      <c r="R84" s="41"/>
      <c r="S84" s="41"/>
      <c r="T84" s="41" t="s">
        <v>270</v>
      </c>
      <c r="U84" s="41" t="s">
        <v>270</v>
      </c>
      <c r="V84" s="44">
        <v>35</v>
      </c>
      <c r="W84" s="43">
        <v>2E-3</v>
      </c>
      <c r="X84" s="41" t="s">
        <v>265</v>
      </c>
    </row>
    <row r="85" spans="1:24">
      <c r="A85" s="22"/>
      <c r="B85" s="38">
        <v>61</v>
      </c>
      <c r="C85" s="39" t="s">
        <v>46</v>
      </c>
      <c r="D85" s="39">
        <v>2022</v>
      </c>
      <c r="E85" s="40">
        <v>2</v>
      </c>
      <c r="F85" s="41" t="s">
        <v>267</v>
      </c>
      <c r="G85" s="41" t="s">
        <v>266</v>
      </c>
      <c r="H85" s="41" t="s">
        <v>269</v>
      </c>
      <c r="I85" s="41" t="s">
        <v>225</v>
      </c>
      <c r="J85" s="42">
        <v>1</v>
      </c>
      <c r="K85" s="45" t="s">
        <v>226</v>
      </c>
      <c r="L85" s="41"/>
      <c r="M85" s="41"/>
      <c r="N85" s="41" t="s">
        <v>270</v>
      </c>
      <c r="O85" s="41" t="s">
        <v>270</v>
      </c>
      <c r="P85" s="44">
        <v>35</v>
      </c>
      <c r="Q85" s="45" t="s">
        <v>228</v>
      </c>
      <c r="R85" s="41"/>
      <c r="S85" s="41"/>
      <c r="T85" s="41" t="s">
        <v>270</v>
      </c>
      <c r="U85" s="41" t="s">
        <v>270</v>
      </c>
      <c r="V85" s="44">
        <v>35</v>
      </c>
      <c r="W85" s="41">
        <v>0.20699999999999999</v>
      </c>
      <c r="X85" s="41" t="s">
        <v>218</v>
      </c>
    </row>
    <row r="86" spans="1:24">
      <c r="A86" s="22"/>
      <c r="B86" s="38">
        <v>61</v>
      </c>
      <c r="C86" s="39" t="s">
        <v>46</v>
      </c>
      <c r="D86" s="39">
        <v>2022</v>
      </c>
      <c r="E86" s="40">
        <v>2</v>
      </c>
      <c r="F86" s="41" t="s">
        <v>268</v>
      </c>
      <c r="G86" s="41" t="s">
        <v>266</v>
      </c>
      <c r="H86" s="41" t="s">
        <v>212</v>
      </c>
      <c r="I86" s="41" t="s">
        <v>225</v>
      </c>
      <c r="J86" s="42">
        <v>1</v>
      </c>
      <c r="K86" s="45" t="s">
        <v>226</v>
      </c>
      <c r="L86" s="41"/>
      <c r="M86" s="41"/>
      <c r="N86" s="41" t="s">
        <v>270</v>
      </c>
      <c r="O86" s="41" t="s">
        <v>270</v>
      </c>
      <c r="P86" s="44">
        <v>35</v>
      </c>
      <c r="Q86" s="45" t="s">
        <v>228</v>
      </c>
      <c r="R86" s="41"/>
      <c r="S86" s="41"/>
      <c r="T86" s="41" t="s">
        <v>270</v>
      </c>
      <c r="U86" s="41" t="s">
        <v>270</v>
      </c>
      <c r="V86" s="44">
        <v>35</v>
      </c>
      <c r="W86" s="41">
        <v>2.1999999999999999E-2</v>
      </c>
      <c r="X86" s="41" t="s">
        <v>265</v>
      </c>
    </row>
    <row r="87" spans="1:24">
      <c r="A87" s="22"/>
      <c r="B87" s="38">
        <v>61</v>
      </c>
      <c r="C87" s="39" t="s">
        <v>46</v>
      </c>
      <c r="D87" s="39">
        <v>2022</v>
      </c>
      <c r="E87" s="40">
        <v>2</v>
      </c>
      <c r="F87" s="41" t="s">
        <v>268</v>
      </c>
      <c r="G87" s="41" t="s">
        <v>266</v>
      </c>
      <c r="H87" s="41" t="s">
        <v>213</v>
      </c>
      <c r="I87" s="41" t="s">
        <v>225</v>
      </c>
      <c r="J87" s="42">
        <v>1</v>
      </c>
      <c r="K87" s="45" t="s">
        <v>226</v>
      </c>
      <c r="L87" s="41"/>
      <c r="M87" s="41"/>
      <c r="N87" s="41" t="s">
        <v>270</v>
      </c>
      <c r="O87" s="41" t="s">
        <v>270</v>
      </c>
      <c r="P87" s="44">
        <v>35</v>
      </c>
      <c r="Q87" s="45" t="s">
        <v>228</v>
      </c>
      <c r="R87" s="41"/>
      <c r="S87" s="41"/>
      <c r="T87" s="41" t="s">
        <v>270</v>
      </c>
      <c r="U87" s="41" t="s">
        <v>270</v>
      </c>
      <c r="V87" s="44">
        <v>35</v>
      </c>
      <c r="W87" s="41">
        <v>3.0000000000000001E-3</v>
      </c>
      <c r="X87" s="41" t="s">
        <v>265</v>
      </c>
    </row>
    <row r="88" spans="1:24">
      <c r="A88" s="22"/>
      <c r="B88" s="38">
        <v>61</v>
      </c>
      <c r="C88" s="39" t="s">
        <v>46</v>
      </c>
      <c r="D88" s="39">
        <v>2022</v>
      </c>
      <c r="E88" s="40">
        <v>2</v>
      </c>
      <c r="F88" s="41" t="s">
        <v>268</v>
      </c>
      <c r="G88" s="41" t="s">
        <v>266</v>
      </c>
      <c r="H88" s="41" t="s">
        <v>214</v>
      </c>
      <c r="I88" s="41" t="s">
        <v>225</v>
      </c>
      <c r="J88" s="42">
        <v>1</v>
      </c>
      <c r="K88" s="45" t="s">
        <v>226</v>
      </c>
      <c r="L88" s="41"/>
      <c r="M88" s="41"/>
      <c r="N88" s="41" t="s">
        <v>270</v>
      </c>
      <c r="O88" s="41" t="s">
        <v>270</v>
      </c>
      <c r="P88" s="44">
        <v>35</v>
      </c>
      <c r="Q88" s="45" t="s">
        <v>228</v>
      </c>
      <c r="R88" s="41"/>
      <c r="S88" s="41"/>
      <c r="T88" s="41" t="s">
        <v>270</v>
      </c>
      <c r="U88" s="41" t="s">
        <v>270</v>
      </c>
      <c r="V88" s="44">
        <v>35</v>
      </c>
      <c r="W88" s="41">
        <v>6.3E-2</v>
      </c>
      <c r="X88" s="41" t="s">
        <v>265</v>
      </c>
    </row>
    <row r="89" spans="1:24">
      <c r="A89" s="22"/>
      <c r="B89" s="38">
        <v>61</v>
      </c>
      <c r="C89" s="39" t="s">
        <v>46</v>
      </c>
      <c r="D89" s="39">
        <v>2022</v>
      </c>
      <c r="E89" s="40">
        <v>2</v>
      </c>
      <c r="F89" s="41" t="s">
        <v>268</v>
      </c>
      <c r="G89" s="41" t="s">
        <v>266</v>
      </c>
      <c r="H89" s="41" t="s">
        <v>231</v>
      </c>
      <c r="I89" s="41" t="s">
        <v>225</v>
      </c>
      <c r="J89" s="42">
        <v>1</v>
      </c>
      <c r="K89" s="45" t="s">
        <v>226</v>
      </c>
      <c r="L89" s="41"/>
      <c r="M89" s="41"/>
      <c r="N89" s="41" t="s">
        <v>270</v>
      </c>
      <c r="O89" s="41" t="s">
        <v>270</v>
      </c>
      <c r="P89" s="44">
        <v>35</v>
      </c>
      <c r="Q89" s="45" t="s">
        <v>228</v>
      </c>
      <c r="R89" s="41"/>
      <c r="S89" s="41"/>
      <c r="T89" s="41" t="s">
        <v>270</v>
      </c>
      <c r="U89" s="41" t="s">
        <v>270</v>
      </c>
      <c r="V89" s="44">
        <v>35</v>
      </c>
      <c r="W89" s="41" t="s">
        <v>271</v>
      </c>
      <c r="X89" s="41" t="s">
        <v>265</v>
      </c>
    </row>
    <row r="90" spans="1:24">
      <c r="A90" s="22"/>
      <c r="B90" s="38">
        <v>61</v>
      </c>
      <c r="C90" s="39" t="s">
        <v>46</v>
      </c>
      <c r="D90" s="39">
        <v>2022</v>
      </c>
      <c r="E90" s="40">
        <v>2</v>
      </c>
      <c r="F90" s="41" t="s">
        <v>268</v>
      </c>
      <c r="G90" s="41" t="s">
        <v>266</v>
      </c>
      <c r="H90" s="41" t="s">
        <v>232</v>
      </c>
      <c r="I90" s="41" t="s">
        <v>225</v>
      </c>
      <c r="J90" s="42">
        <v>1</v>
      </c>
      <c r="K90" s="45" t="s">
        <v>226</v>
      </c>
      <c r="L90" s="41"/>
      <c r="M90" s="41"/>
      <c r="N90" s="41" t="s">
        <v>270</v>
      </c>
      <c r="O90" s="41" t="s">
        <v>270</v>
      </c>
      <c r="P90" s="44">
        <v>35</v>
      </c>
      <c r="Q90" s="45" t="s">
        <v>228</v>
      </c>
      <c r="R90" s="41"/>
      <c r="S90" s="41"/>
      <c r="T90" s="41" t="s">
        <v>270</v>
      </c>
      <c r="U90" s="41" t="s">
        <v>270</v>
      </c>
      <c r="V90" s="44">
        <v>35</v>
      </c>
      <c r="W90" s="41">
        <v>1.6E-2</v>
      </c>
      <c r="X90" s="41" t="s">
        <v>265</v>
      </c>
    </row>
    <row r="91" spans="1:24">
      <c r="A91" s="22"/>
      <c r="B91" s="38">
        <v>61</v>
      </c>
      <c r="C91" s="39" t="s">
        <v>46</v>
      </c>
      <c r="D91" s="39">
        <v>2022</v>
      </c>
      <c r="E91" s="40">
        <v>2</v>
      </c>
      <c r="F91" s="41" t="s">
        <v>268</v>
      </c>
      <c r="G91" s="41" t="s">
        <v>266</v>
      </c>
      <c r="H91" s="41" t="s">
        <v>269</v>
      </c>
      <c r="I91" s="41" t="s">
        <v>225</v>
      </c>
      <c r="J91" s="49">
        <v>1</v>
      </c>
      <c r="K91" s="45" t="s">
        <v>226</v>
      </c>
      <c r="L91" s="41"/>
      <c r="M91" s="41"/>
      <c r="N91" s="41" t="s">
        <v>270</v>
      </c>
      <c r="O91" s="41" t="s">
        <v>270</v>
      </c>
      <c r="P91" s="44">
        <v>35</v>
      </c>
      <c r="Q91" s="45" t="s">
        <v>228</v>
      </c>
      <c r="R91" s="41"/>
      <c r="S91" s="41"/>
      <c r="T91" s="41" t="s">
        <v>270</v>
      </c>
      <c r="U91" s="41" t="s">
        <v>270</v>
      </c>
      <c r="V91" s="44">
        <v>35</v>
      </c>
      <c r="W91" s="43">
        <v>0.39700000000000002</v>
      </c>
      <c r="X91" s="41" t="s">
        <v>218</v>
      </c>
    </row>
    <row r="92" spans="1:24">
      <c r="A92" s="22"/>
      <c r="B92" s="38">
        <v>61</v>
      </c>
      <c r="C92" s="39" t="s">
        <v>46</v>
      </c>
      <c r="D92" s="39">
        <v>2022</v>
      </c>
      <c r="E92" s="40">
        <v>2</v>
      </c>
      <c r="F92" s="41" t="s">
        <v>273</v>
      </c>
      <c r="G92" s="41" t="s">
        <v>272</v>
      </c>
      <c r="H92" s="41" t="s">
        <v>212</v>
      </c>
      <c r="I92" s="41" t="s">
        <v>225</v>
      </c>
      <c r="J92" s="49">
        <v>2</v>
      </c>
      <c r="K92" s="45" t="s">
        <v>226</v>
      </c>
      <c r="L92" s="41"/>
      <c r="M92" s="41"/>
      <c r="N92" s="41" t="s">
        <v>270</v>
      </c>
      <c r="O92" s="41" t="s">
        <v>270</v>
      </c>
      <c r="P92" s="44">
        <v>35</v>
      </c>
      <c r="Q92" s="45" t="s">
        <v>228</v>
      </c>
      <c r="R92" s="41"/>
      <c r="S92" s="41"/>
      <c r="T92" s="41" t="s">
        <v>270</v>
      </c>
      <c r="U92" s="41" t="s">
        <v>270</v>
      </c>
      <c r="V92" s="44">
        <v>35</v>
      </c>
      <c r="W92" s="43">
        <v>3.4000000000000002E-2</v>
      </c>
      <c r="X92" s="41" t="s">
        <v>265</v>
      </c>
    </row>
    <row r="93" spans="1:24">
      <c r="A93" s="22"/>
      <c r="B93" s="38">
        <v>61</v>
      </c>
      <c r="C93" s="39" t="s">
        <v>46</v>
      </c>
      <c r="D93" s="39">
        <v>2022</v>
      </c>
      <c r="E93" s="40">
        <v>2</v>
      </c>
      <c r="F93" s="41" t="s">
        <v>273</v>
      </c>
      <c r="G93" s="41" t="s">
        <v>272</v>
      </c>
      <c r="H93" s="41" t="s">
        <v>213</v>
      </c>
      <c r="I93" s="41" t="s">
        <v>225</v>
      </c>
      <c r="J93" s="49">
        <v>2</v>
      </c>
      <c r="K93" s="45" t="s">
        <v>226</v>
      </c>
      <c r="L93" s="41"/>
      <c r="M93" s="41"/>
      <c r="N93" s="41" t="s">
        <v>270</v>
      </c>
      <c r="O93" s="41" t="s">
        <v>270</v>
      </c>
      <c r="P93" s="44">
        <v>35</v>
      </c>
      <c r="Q93" s="45" t="s">
        <v>228</v>
      </c>
      <c r="R93" s="41"/>
      <c r="S93" s="41"/>
      <c r="T93" s="41" t="s">
        <v>270</v>
      </c>
      <c r="U93" s="41" t="s">
        <v>270</v>
      </c>
      <c r="V93" s="44">
        <v>35</v>
      </c>
      <c r="W93" s="43">
        <v>0.01</v>
      </c>
      <c r="X93" s="41" t="s">
        <v>265</v>
      </c>
    </row>
    <row r="94" spans="1:24">
      <c r="A94" s="22"/>
      <c r="B94" s="38">
        <v>61</v>
      </c>
      <c r="C94" s="39" t="s">
        <v>46</v>
      </c>
      <c r="D94" s="39">
        <v>2022</v>
      </c>
      <c r="E94" s="40">
        <v>2</v>
      </c>
      <c r="F94" s="41" t="s">
        <v>273</v>
      </c>
      <c r="G94" s="41" t="s">
        <v>272</v>
      </c>
      <c r="H94" s="41" t="s">
        <v>214</v>
      </c>
      <c r="I94" s="41" t="s">
        <v>225</v>
      </c>
      <c r="J94" s="49">
        <v>2</v>
      </c>
      <c r="K94" s="45" t="s">
        <v>226</v>
      </c>
      <c r="L94" s="41"/>
      <c r="M94" s="41"/>
      <c r="N94" s="41" t="s">
        <v>270</v>
      </c>
      <c r="O94" s="41" t="s">
        <v>270</v>
      </c>
      <c r="P94" s="44">
        <v>35</v>
      </c>
      <c r="Q94" s="45" t="s">
        <v>228</v>
      </c>
      <c r="R94" s="41"/>
      <c r="S94" s="41"/>
      <c r="T94" s="41" t="s">
        <v>270</v>
      </c>
      <c r="U94" s="41" t="s">
        <v>270</v>
      </c>
      <c r="V94" s="44">
        <v>35</v>
      </c>
      <c r="W94" s="43">
        <v>1E-3</v>
      </c>
      <c r="X94" s="41" t="s">
        <v>265</v>
      </c>
    </row>
    <row r="95" spans="1:24">
      <c r="A95" s="22"/>
      <c r="B95" s="38">
        <v>61</v>
      </c>
      <c r="C95" s="39" t="s">
        <v>46</v>
      </c>
      <c r="D95" s="39">
        <v>2022</v>
      </c>
      <c r="E95" s="40">
        <v>2</v>
      </c>
      <c r="F95" s="41" t="s">
        <v>273</v>
      </c>
      <c r="G95" s="41" t="s">
        <v>272</v>
      </c>
      <c r="H95" s="41" t="s">
        <v>231</v>
      </c>
      <c r="I95" s="41" t="s">
        <v>225</v>
      </c>
      <c r="J95" s="49">
        <v>2</v>
      </c>
      <c r="K95" s="45" t="s">
        <v>226</v>
      </c>
      <c r="L95" s="41"/>
      <c r="M95" s="41"/>
      <c r="N95" s="41" t="s">
        <v>270</v>
      </c>
      <c r="O95" s="41" t="s">
        <v>270</v>
      </c>
      <c r="P95" s="44">
        <v>35</v>
      </c>
      <c r="Q95" s="45" t="s">
        <v>228</v>
      </c>
      <c r="R95" s="41"/>
      <c r="S95" s="41"/>
      <c r="T95" s="41" t="s">
        <v>270</v>
      </c>
      <c r="U95" s="41" t="s">
        <v>270</v>
      </c>
      <c r="V95" s="44">
        <v>35</v>
      </c>
      <c r="W95" s="43" t="s">
        <v>271</v>
      </c>
      <c r="X95" s="41" t="s">
        <v>265</v>
      </c>
    </row>
    <row r="96" spans="1:24">
      <c r="A96" s="22"/>
      <c r="B96" s="38">
        <v>61</v>
      </c>
      <c r="C96" s="39" t="s">
        <v>46</v>
      </c>
      <c r="D96" s="39">
        <v>2022</v>
      </c>
      <c r="E96" s="40">
        <v>2</v>
      </c>
      <c r="F96" s="41" t="s">
        <v>273</v>
      </c>
      <c r="G96" s="41" t="s">
        <v>272</v>
      </c>
      <c r="H96" s="41" t="s">
        <v>232</v>
      </c>
      <c r="I96" s="41" t="s">
        <v>225</v>
      </c>
      <c r="J96" s="49">
        <v>2</v>
      </c>
      <c r="K96" s="45" t="s">
        <v>226</v>
      </c>
      <c r="L96" s="41"/>
      <c r="M96" s="41"/>
      <c r="N96" s="41" t="s">
        <v>270</v>
      </c>
      <c r="O96" s="41" t="s">
        <v>270</v>
      </c>
      <c r="P96" s="44">
        <v>35</v>
      </c>
      <c r="Q96" s="45" t="s">
        <v>228</v>
      </c>
      <c r="R96" s="41"/>
      <c r="S96" s="41"/>
      <c r="T96" s="41" t="s">
        <v>270</v>
      </c>
      <c r="U96" s="41" t="s">
        <v>270</v>
      </c>
      <c r="V96" s="44">
        <v>35</v>
      </c>
      <c r="W96" s="43">
        <v>6.0000000000000001E-3</v>
      </c>
      <c r="X96" s="41" t="s">
        <v>265</v>
      </c>
    </row>
    <row r="97" spans="1:34" ht="14.25" thickBot="1">
      <c r="A97" s="22"/>
      <c r="B97" s="72">
        <v>61</v>
      </c>
      <c r="C97" s="73" t="s">
        <v>46</v>
      </c>
      <c r="D97" s="73">
        <v>2022</v>
      </c>
      <c r="E97" s="74">
        <v>2</v>
      </c>
      <c r="F97" s="75" t="s">
        <v>273</v>
      </c>
      <c r="G97" s="75" t="s">
        <v>272</v>
      </c>
      <c r="H97" s="75" t="s">
        <v>269</v>
      </c>
      <c r="I97" s="75" t="s">
        <v>225</v>
      </c>
      <c r="J97" s="96">
        <v>2</v>
      </c>
      <c r="K97" s="80" t="s">
        <v>226</v>
      </c>
      <c r="L97" s="75"/>
      <c r="M97" s="75"/>
      <c r="N97" s="75" t="s">
        <v>270</v>
      </c>
      <c r="O97" s="75" t="s">
        <v>270</v>
      </c>
      <c r="P97" s="94">
        <v>35</v>
      </c>
      <c r="Q97" s="80" t="s">
        <v>228</v>
      </c>
      <c r="R97" s="75"/>
      <c r="S97" s="75"/>
      <c r="T97" s="75" t="s">
        <v>270</v>
      </c>
      <c r="U97" s="75" t="s">
        <v>270</v>
      </c>
      <c r="V97" s="94">
        <v>35</v>
      </c>
      <c r="W97" s="77">
        <v>0.63</v>
      </c>
      <c r="X97" s="75" t="s">
        <v>218</v>
      </c>
      <c r="Z97" s="29"/>
      <c r="AA97" s="30"/>
      <c r="AB97" s="30"/>
      <c r="AC97" s="30"/>
      <c r="AD97" s="30"/>
      <c r="AE97" s="30"/>
      <c r="AF97" s="30"/>
      <c r="AG97" s="30"/>
      <c r="AH97" s="30"/>
    </row>
    <row r="98" spans="1:34">
      <c r="A98" s="22"/>
      <c r="B98" s="54">
        <v>48</v>
      </c>
      <c r="C98" s="55" t="s">
        <v>45</v>
      </c>
      <c r="D98" s="55">
        <v>2021</v>
      </c>
      <c r="E98" s="56">
        <v>2</v>
      </c>
      <c r="F98" s="57" t="s">
        <v>298</v>
      </c>
      <c r="G98" s="57" t="s">
        <v>182</v>
      </c>
      <c r="H98" s="57" t="s">
        <v>299</v>
      </c>
      <c r="I98" s="57"/>
      <c r="J98" s="95">
        <v>2</v>
      </c>
      <c r="K98" s="62" t="s">
        <v>282</v>
      </c>
      <c r="L98" s="57" t="s">
        <v>215</v>
      </c>
      <c r="M98" s="57"/>
      <c r="N98" s="57">
        <v>53</v>
      </c>
      <c r="O98" s="57">
        <v>12</v>
      </c>
      <c r="P98" s="61">
        <v>19</v>
      </c>
      <c r="Q98" s="62" t="s">
        <v>283</v>
      </c>
      <c r="R98" s="57" t="s">
        <v>215</v>
      </c>
      <c r="S98" s="57"/>
      <c r="T98" s="57">
        <v>75</v>
      </c>
      <c r="U98" s="57">
        <v>89</v>
      </c>
      <c r="V98" s="61">
        <v>23</v>
      </c>
      <c r="W98" s="59">
        <v>0.06</v>
      </c>
      <c r="X98" s="57" t="s">
        <v>218</v>
      </c>
    </row>
    <row r="99" spans="1:34">
      <c r="A99" s="22"/>
      <c r="B99" s="38">
        <v>48</v>
      </c>
      <c r="C99" s="39" t="s">
        <v>45</v>
      </c>
      <c r="D99" s="39">
        <v>2021</v>
      </c>
      <c r="E99" s="40">
        <v>2</v>
      </c>
      <c r="F99" s="41" t="s">
        <v>285</v>
      </c>
      <c r="G99" s="41" t="s">
        <v>295</v>
      </c>
      <c r="H99" s="41" t="s">
        <v>299</v>
      </c>
      <c r="I99" s="41" t="s">
        <v>288</v>
      </c>
      <c r="J99" s="49">
        <v>1</v>
      </c>
      <c r="K99" s="45" t="s">
        <v>282</v>
      </c>
      <c r="L99" s="41" t="s">
        <v>215</v>
      </c>
      <c r="M99" s="41"/>
      <c r="N99" s="41" t="s">
        <v>301</v>
      </c>
      <c r="O99" s="41" t="s">
        <v>290</v>
      </c>
      <c r="P99" s="44">
        <v>19</v>
      </c>
      <c r="Q99" s="45" t="s">
        <v>283</v>
      </c>
      <c r="R99" s="41" t="s">
        <v>215</v>
      </c>
      <c r="S99" s="41"/>
      <c r="T99" s="41" t="s">
        <v>264</v>
      </c>
      <c r="U99" s="41" t="s">
        <v>293</v>
      </c>
      <c r="V99" s="44">
        <v>23</v>
      </c>
      <c r="W99" s="48" t="s">
        <v>292</v>
      </c>
      <c r="X99" s="41" t="s">
        <v>218</v>
      </c>
    </row>
    <row r="100" spans="1:34">
      <c r="A100" s="22"/>
      <c r="B100" s="38">
        <v>48</v>
      </c>
      <c r="C100" s="39" t="s">
        <v>45</v>
      </c>
      <c r="D100" s="39">
        <v>2021</v>
      </c>
      <c r="E100" s="40">
        <v>2</v>
      </c>
      <c r="F100" s="41" t="s">
        <v>286</v>
      </c>
      <c r="G100" s="41" t="s">
        <v>296</v>
      </c>
      <c r="H100" s="41" t="s">
        <v>215</v>
      </c>
      <c r="I100" s="41" t="s">
        <v>288</v>
      </c>
      <c r="J100" s="49">
        <v>4</v>
      </c>
      <c r="K100" s="45" t="s">
        <v>282</v>
      </c>
      <c r="L100" s="41" t="s">
        <v>215</v>
      </c>
      <c r="M100" s="41"/>
      <c r="N100" s="41" t="s">
        <v>289</v>
      </c>
      <c r="O100" s="41" t="s">
        <v>291</v>
      </c>
      <c r="P100" s="44">
        <v>19</v>
      </c>
      <c r="Q100" s="45" t="s">
        <v>283</v>
      </c>
      <c r="R100" s="41" t="s">
        <v>215</v>
      </c>
      <c r="S100" s="41"/>
      <c r="T100" s="41" t="s">
        <v>289</v>
      </c>
      <c r="U100" s="41" t="s">
        <v>294</v>
      </c>
      <c r="V100" s="44">
        <v>23</v>
      </c>
      <c r="W100" s="48" t="s">
        <v>292</v>
      </c>
      <c r="X100" s="41" t="s">
        <v>31</v>
      </c>
    </row>
    <row r="101" spans="1:34">
      <c r="A101" s="22"/>
      <c r="B101" s="38">
        <v>48</v>
      </c>
      <c r="C101" s="39" t="s">
        <v>45</v>
      </c>
      <c r="D101" s="39">
        <v>2021</v>
      </c>
      <c r="E101" s="40">
        <v>2</v>
      </c>
      <c r="F101" s="41" t="s">
        <v>287</v>
      </c>
      <c r="G101" s="41" t="s">
        <v>304</v>
      </c>
      <c r="H101" s="41"/>
      <c r="I101" s="41"/>
      <c r="J101" s="49">
        <v>2</v>
      </c>
      <c r="K101" s="45" t="s">
        <v>282</v>
      </c>
      <c r="L101" s="41" t="s">
        <v>215</v>
      </c>
      <c r="M101" s="41"/>
      <c r="N101" s="41">
        <v>30</v>
      </c>
      <c r="O101" s="47" t="s">
        <v>292</v>
      </c>
      <c r="P101" s="44">
        <v>19</v>
      </c>
      <c r="Q101" s="45" t="s">
        <v>283</v>
      </c>
      <c r="R101" s="41" t="s">
        <v>215</v>
      </c>
      <c r="S101" s="41"/>
      <c r="T101" s="41">
        <v>28</v>
      </c>
      <c r="U101" s="47" t="s">
        <v>292</v>
      </c>
      <c r="V101" s="44">
        <v>23</v>
      </c>
      <c r="W101" s="43"/>
      <c r="X101" s="41" t="s">
        <v>218</v>
      </c>
    </row>
    <row r="102" spans="1:34">
      <c r="A102" s="22"/>
      <c r="B102" s="38">
        <v>48</v>
      </c>
      <c r="C102" s="39" t="s">
        <v>45</v>
      </c>
      <c r="D102" s="39">
        <v>2021</v>
      </c>
      <c r="E102" s="40">
        <v>2</v>
      </c>
      <c r="F102" s="41" t="s">
        <v>284</v>
      </c>
      <c r="G102" s="41" t="s">
        <v>304</v>
      </c>
      <c r="H102" s="41"/>
      <c r="I102" s="41"/>
      <c r="J102" s="49">
        <v>2</v>
      </c>
      <c r="K102" s="45" t="s">
        <v>282</v>
      </c>
      <c r="L102" s="41" t="s">
        <v>215</v>
      </c>
      <c r="M102" s="41"/>
      <c r="N102" s="41">
        <v>8</v>
      </c>
      <c r="O102" s="47" t="s">
        <v>292</v>
      </c>
      <c r="P102" s="44">
        <v>19</v>
      </c>
      <c r="Q102" s="45" t="s">
        <v>283</v>
      </c>
      <c r="R102" s="41" t="s">
        <v>215</v>
      </c>
      <c r="S102" s="41"/>
      <c r="T102" s="41">
        <v>8</v>
      </c>
      <c r="U102" s="47" t="s">
        <v>292</v>
      </c>
      <c r="V102" s="44">
        <v>23</v>
      </c>
      <c r="W102" s="43"/>
      <c r="X102" s="41" t="s">
        <v>218</v>
      </c>
    </row>
    <row r="103" spans="1:34">
      <c r="A103" s="22"/>
      <c r="B103" s="38">
        <v>48</v>
      </c>
      <c r="C103" s="39" t="s">
        <v>45</v>
      </c>
      <c r="D103" s="39">
        <v>2021</v>
      </c>
      <c r="E103" s="40">
        <v>2</v>
      </c>
      <c r="F103" s="41" t="s">
        <v>302</v>
      </c>
      <c r="G103" s="41" t="s">
        <v>202</v>
      </c>
      <c r="H103" s="41" t="s">
        <v>299</v>
      </c>
      <c r="I103" s="41"/>
      <c r="J103" s="49">
        <v>2</v>
      </c>
      <c r="K103" s="45" t="s">
        <v>282</v>
      </c>
      <c r="L103" s="41">
        <v>16</v>
      </c>
      <c r="M103" s="41">
        <v>19</v>
      </c>
      <c r="N103" s="41"/>
      <c r="O103" s="41"/>
      <c r="P103" s="44"/>
      <c r="Q103" s="45" t="s">
        <v>283</v>
      </c>
      <c r="R103" s="41">
        <v>13</v>
      </c>
      <c r="S103" s="41">
        <v>23</v>
      </c>
      <c r="T103" s="41"/>
      <c r="U103" s="41"/>
      <c r="V103" s="44"/>
      <c r="W103" s="43"/>
      <c r="X103" s="41"/>
    </row>
    <row r="104" spans="1:34" ht="14.25" thickBot="1">
      <c r="A104" s="22"/>
      <c r="B104" s="83">
        <v>48</v>
      </c>
      <c r="C104" s="84" t="s">
        <v>45</v>
      </c>
      <c r="D104" s="84">
        <v>2021</v>
      </c>
      <c r="E104" s="85">
        <v>2</v>
      </c>
      <c r="F104" s="86" t="s">
        <v>303</v>
      </c>
      <c r="G104" s="86" t="s">
        <v>202</v>
      </c>
      <c r="H104" s="86"/>
      <c r="I104" s="86"/>
      <c r="J104" s="97">
        <v>2</v>
      </c>
      <c r="K104" s="91" t="s">
        <v>282</v>
      </c>
      <c r="L104" s="86">
        <v>8</v>
      </c>
      <c r="M104" s="86">
        <v>19</v>
      </c>
      <c r="N104" s="86"/>
      <c r="O104" s="86"/>
      <c r="P104" s="90"/>
      <c r="Q104" s="91" t="s">
        <v>283</v>
      </c>
      <c r="R104" s="86">
        <v>8</v>
      </c>
      <c r="S104" s="86">
        <v>23</v>
      </c>
      <c r="T104" s="86"/>
      <c r="U104" s="86"/>
      <c r="V104" s="90"/>
      <c r="W104" s="88"/>
      <c r="X104" s="86"/>
    </row>
    <row r="105" spans="1:34">
      <c r="A105" s="22"/>
      <c r="B105" s="64">
        <v>46</v>
      </c>
      <c r="C105" s="65" t="s">
        <v>44</v>
      </c>
      <c r="D105" s="65">
        <v>2019</v>
      </c>
      <c r="E105" s="66">
        <v>2</v>
      </c>
      <c r="F105" s="67" t="s">
        <v>320</v>
      </c>
      <c r="G105" s="67" t="s">
        <v>313</v>
      </c>
      <c r="H105" s="67" t="s">
        <v>312</v>
      </c>
      <c r="I105" s="67" t="s">
        <v>225</v>
      </c>
      <c r="J105" s="99">
        <v>1</v>
      </c>
      <c r="K105" s="71" t="s">
        <v>306</v>
      </c>
      <c r="L105" s="67"/>
      <c r="M105" s="67"/>
      <c r="N105" s="67" t="s">
        <v>229</v>
      </c>
      <c r="O105" s="67" t="s">
        <v>338</v>
      </c>
      <c r="P105" s="70">
        <v>30</v>
      </c>
      <c r="Q105" s="71" t="s">
        <v>308</v>
      </c>
      <c r="R105" s="67"/>
      <c r="S105" s="67"/>
      <c r="T105" s="67" t="s">
        <v>229</v>
      </c>
      <c r="U105" s="67" t="s">
        <v>338</v>
      </c>
      <c r="V105" s="70">
        <v>30</v>
      </c>
      <c r="W105" s="69">
        <v>0.43</v>
      </c>
      <c r="X105" s="67" t="s">
        <v>218</v>
      </c>
      <c r="Z105" s="32"/>
      <c r="AA105" s="31"/>
      <c r="AB105" s="31"/>
      <c r="AC105" s="31"/>
      <c r="AD105" s="31"/>
      <c r="AE105" s="31"/>
      <c r="AF105" s="31"/>
      <c r="AG105" s="31"/>
      <c r="AH105" s="31"/>
    </row>
    <row r="106" spans="1:34">
      <c r="A106" s="22"/>
      <c r="B106" s="38">
        <v>46</v>
      </c>
      <c r="C106" s="39" t="s">
        <v>44</v>
      </c>
      <c r="D106" s="39">
        <v>2019</v>
      </c>
      <c r="E106" s="40">
        <v>2</v>
      </c>
      <c r="F106" s="41" t="s">
        <v>321</v>
      </c>
      <c r="G106" s="41" t="s">
        <v>313</v>
      </c>
      <c r="H106" s="41" t="s">
        <v>309</v>
      </c>
      <c r="I106" s="41" t="s">
        <v>225</v>
      </c>
      <c r="J106" s="49">
        <v>1</v>
      </c>
      <c r="K106" s="45" t="s">
        <v>306</v>
      </c>
      <c r="L106" s="41"/>
      <c r="M106" s="41"/>
      <c r="N106" s="41" t="s">
        <v>357</v>
      </c>
      <c r="O106" s="41" t="s">
        <v>339</v>
      </c>
      <c r="P106" s="44">
        <v>30</v>
      </c>
      <c r="Q106" s="45" t="s">
        <v>308</v>
      </c>
      <c r="R106" s="41"/>
      <c r="S106" s="41"/>
      <c r="T106" s="41" t="s">
        <v>229</v>
      </c>
      <c r="U106" s="41" t="s">
        <v>340</v>
      </c>
      <c r="V106" s="44">
        <v>30</v>
      </c>
      <c r="W106" s="43">
        <v>7.0000000000000007E-2</v>
      </c>
      <c r="X106" s="41" t="s">
        <v>218</v>
      </c>
    </row>
    <row r="107" spans="1:34">
      <c r="A107" s="22"/>
      <c r="B107" s="38">
        <v>46</v>
      </c>
      <c r="C107" s="39" t="s">
        <v>44</v>
      </c>
      <c r="D107" s="39">
        <v>2019</v>
      </c>
      <c r="E107" s="40">
        <v>2</v>
      </c>
      <c r="F107" s="41" t="s">
        <v>322</v>
      </c>
      <c r="G107" s="41" t="s">
        <v>313</v>
      </c>
      <c r="H107" s="41" t="s">
        <v>310</v>
      </c>
      <c r="I107" s="41" t="s">
        <v>225</v>
      </c>
      <c r="J107" s="49">
        <v>1</v>
      </c>
      <c r="K107" s="45" t="s">
        <v>306</v>
      </c>
      <c r="L107" s="41"/>
      <c r="M107" s="41"/>
      <c r="N107" s="41" t="s">
        <v>358</v>
      </c>
      <c r="O107" s="41" t="s">
        <v>341</v>
      </c>
      <c r="P107" s="44">
        <v>30</v>
      </c>
      <c r="Q107" s="45" t="s">
        <v>308</v>
      </c>
      <c r="R107" s="41"/>
      <c r="S107" s="41"/>
      <c r="T107" s="41" t="s">
        <v>357</v>
      </c>
      <c r="U107" s="41" t="s">
        <v>342</v>
      </c>
      <c r="V107" s="44">
        <v>29</v>
      </c>
      <c r="W107" s="43">
        <v>0.54</v>
      </c>
      <c r="X107" s="41" t="s">
        <v>218</v>
      </c>
    </row>
    <row r="108" spans="1:34">
      <c r="A108" s="22"/>
      <c r="B108" s="38">
        <v>46</v>
      </c>
      <c r="C108" s="39" t="s">
        <v>44</v>
      </c>
      <c r="D108" s="39">
        <v>2019</v>
      </c>
      <c r="E108" s="40">
        <v>2</v>
      </c>
      <c r="F108" s="41" t="s">
        <v>323</v>
      </c>
      <c r="G108" s="41" t="s">
        <v>313</v>
      </c>
      <c r="H108" s="41" t="s">
        <v>311</v>
      </c>
      <c r="I108" s="41" t="s">
        <v>225</v>
      </c>
      <c r="J108" s="49">
        <v>1</v>
      </c>
      <c r="K108" s="45" t="s">
        <v>306</v>
      </c>
      <c r="L108" s="41"/>
      <c r="M108" s="41"/>
      <c r="N108" s="41" t="s">
        <v>358</v>
      </c>
      <c r="O108" s="41" t="s">
        <v>343</v>
      </c>
      <c r="P108" s="44">
        <v>8</v>
      </c>
      <c r="Q108" s="45" t="s">
        <v>308</v>
      </c>
      <c r="R108" s="41"/>
      <c r="S108" s="41"/>
      <c r="T108" s="41" t="s">
        <v>363</v>
      </c>
      <c r="U108" s="41" t="s">
        <v>344</v>
      </c>
      <c r="V108" s="44">
        <v>6</v>
      </c>
      <c r="W108" s="43">
        <v>0.7</v>
      </c>
      <c r="X108" s="41" t="s">
        <v>218</v>
      </c>
    </row>
    <row r="109" spans="1:34">
      <c r="A109" s="22"/>
      <c r="B109" s="38">
        <v>46</v>
      </c>
      <c r="C109" s="39" t="s">
        <v>44</v>
      </c>
      <c r="D109" s="39">
        <v>2019</v>
      </c>
      <c r="E109" s="40">
        <v>2</v>
      </c>
      <c r="F109" s="41" t="s">
        <v>324</v>
      </c>
      <c r="G109" s="41" t="s">
        <v>313</v>
      </c>
      <c r="H109" s="41" t="s">
        <v>312</v>
      </c>
      <c r="I109" s="41" t="s">
        <v>225</v>
      </c>
      <c r="J109" s="49">
        <v>1</v>
      </c>
      <c r="K109" s="45" t="s">
        <v>306</v>
      </c>
      <c r="L109" s="41"/>
      <c r="M109" s="41"/>
      <c r="N109" s="41" t="s">
        <v>229</v>
      </c>
      <c r="O109" s="41" t="s">
        <v>338</v>
      </c>
      <c r="P109" s="44">
        <v>30</v>
      </c>
      <c r="Q109" s="45" t="s">
        <v>308</v>
      </c>
      <c r="R109" s="41"/>
      <c r="S109" s="41"/>
      <c r="T109" s="41" t="s">
        <v>229</v>
      </c>
      <c r="U109" s="41" t="s">
        <v>338</v>
      </c>
      <c r="V109" s="44">
        <v>30</v>
      </c>
      <c r="W109" s="43">
        <v>0.66</v>
      </c>
      <c r="X109" s="41" t="s">
        <v>218</v>
      </c>
    </row>
    <row r="110" spans="1:34">
      <c r="A110" s="22"/>
      <c r="B110" s="38">
        <v>46</v>
      </c>
      <c r="C110" s="39" t="s">
        <v>44</v>
      </c>
      <c r="D110" s="39">
        <v>2019</v>
      </c>
      <c r="E110" s="40">
        <v>2</v>
      </c>
      <c r="F110" s="41" t="s">
        <v>325</v>
      </c>
      <c r="G110" s="41" t="s">
        <v>313</v>
      </c>
      <c r="H110" s="41" t="s">
        <v>309</v>
      </c>
      <c r="I110" s="41" t="s">
        <v>225</v>
      </c>
      <c r="J110" s="49">
        <v>1</v>
      </c>
      <c r="K110" s="45" t="s">
        <v>306</v>
      </c>
      <c r="L110" s="41"/>
      <c r="M110" s="41"/>
      <c r="N110" s="41" t="s">
        <v>227</v>
      </c>
      <c r="O110" s="41" t="s">
        <v>339</v>
      </c>
      <c r="P110" s="44">
        <v>30</v>
      </c>
      <c r="Q110" s="45" t="s">
        <v>308</v>
      </c>
      <c r="R110" s="41"/>
      <c r="S110" s="41"/>
      <c r="T110" s="41" t="s">
        <v>229</v>
      </c>
      <c r="U110" s="41" t="s">
        <v>340</v>
      </c>
      <c r="V110" s="44">
        <v>30</v>
      </c>
      <c r="W110" s="43">
        <v>0.31</v>
      </c>
      <c r="X110" s="41" t="s">
        <v>218</v>
      </c>
    </row>
    <row r="111" spans="1:34">
      <c r="A111" s="22"/>
      <c r="B111" s="38">
        <v>46</v>
      </c>
      <c r="C111" s="39" t="s">
        <v>44</v>
      </c>
      <c r="D111" s="39">
        <v>2019</v>
      </c>
      <c r="E111" s="40">
        <v>2</v>
      </c>
      <c r="F111" s="41" t="s">
        <v>326</v>
      </c>
      <c r="G111" s="41" t="s">
        <v>313</v>
      </c>
      <c r="H111" s="41" t="s">
        <v>310</v>
      </c>
      <c r="I111" s="41" t="s">
        <v>225</v>
      </c>
      <c r="J111" s="49">
        <v>1</v>
      </c>
      <c r="K111" s="45" t="s">
        <v>306</v>
      </c>
      <c r="L111" s="41"/>
      <c r="M111" s="41"/>
      <c r="N111" s="41" t="s">
        <v>359</v>
      </c>
      <c r="O111" s="41" t="s">
        <v>345</v>
      </c>
      <c r="P111" s="44">
        <v>30</v>
      </c>
      <c r="Q111" s="45" t="s">
        <v>308</v>
      </c>
      <c r="R111" s="41"/>
      <c r="S111" s="41"/>
      <c r="T111" s="41" t="s">
        <v>263</v>
      </c>
      <c r="U111" s="41" t="s">
        <v>341</v>
      </c>
      <c r="V111" s="44">
        <v>29</v>
      </c>
      <c r="W111" s="41">
        <v>0.56000000000000005</v>
      </c>
      <c r="X111" s="41" t="s">
        <v>218</v>
      </c>
    </row>
    <row r="112" spans="1:34">
      <c r="A112" s="22"/>
      <c r="B112" s="38">
        <v>46</v>
      </c>
      <c r="C112" s="39" t="s">
        <v>44</v>
      </c>
      <c r="D112" s="39">
        <v>2019</v>
      </c>
      <c r="E112" s="40">
        <v>2</v>
      </c>
      <c r="F112" s="41" t="s">
        <v>327</v>
      </c>
      <c r="G112" s="41" t="s">
        <v>313</v>
      </c>
      <c r="H112" s="41" t="s">
        <v>311</v>
      </c>
      <c r="I112" s="41" t="s">
        <v>225</v>
      </c>
      <c r="J112" s="49">
        <v>1</v>
      </c>
      <c r="K112" s="45" t="s">
        <v>306</v>
      </c>
      <c r="L112" s="41"/>
      <c r="M112" s="41"/>
      <c r="N112" s="41" t="s">
        <v>359</v>
      </c>
      <c r="O112" s="41" t="s">
        <v>346</v>
      </c>
      <c r="P112" s="44">
        <v>8</v>
      </c>
      <c r="Q112" s="45" t="s">
        <v>308</v>
      </c>
      <c r="R112" s="41"/>
      <c r="S112" s="41"/>
      <c r="T112" s="41" t="s">
        <v>252</v>
      </c>
      <c r="U112" s="41" t="s">
        <v>347</v>
      </c>
      <c r="V112" s="44">
        <v>6</v>
      </c>
      <c r="W112" s="41">
        <v>0.52</v>
      </c>
      <c r="X112" s="41" t="s">
        <v>218</v>
      </c>
    </row>
    <row r="113" spans="1:34">
      <c r="A113" s="22"/>
      <c r="B113" s="38">
        <v>46</v>
      </c>
      <c r="C113" s="39" t="s">
        <v>44</v>
      </c>
      <c r="D113" s="39">
        <v>2019</v>
      </c>
      <c r="E113" s="40">
        <v>2</v>
      </c>
      <c r="F113" s="41" t="s">
        <v>314</v>
      </c>
      <c r="G113" s="41" t="s">
        <v>315</v>
      </c>
      <c r="H113" s="41" t="s">
        <v>309</v>
      </c>
      <c r="I113" s="41" t="s">
        <v>225</v>
      </c>
      <c r="J113" s="49">
        <v>2</v>
      </c>
      <c r="K113" s="45" t="s">
        <v>306</v>
      </c>
      <c r="L113" s="41"/>
      <c r="M113" s="41"/>
      <c r="N113" s="41" t="s">
        <v>360</v>
      </c>
      <c r="O113" s="41" t="s">
        <v>348</v>
      </c>
      <c r="P113" s="44">
        <v>30</v>
      </c>
      <c r="Q113" s="45" t="s">
        <v>308</v>
      </c>
      <c r="R113" s="41"/>
      <c r="S113" s="41"/>
      <c r="T113" s="41" t="s">
        <v>364</v>
      </c>
      <c r="U113" s="41" t="s">
        <v>349</v>
      </c>
      <c r="V113" s="44">
        <v>30</v>
      </c>
      <c r="W113" s="50">
        <v>0.37</v>
      </c>
      <c r="X113" s="41" t="s">
        <v>218</v>
      </c>
    </row>
    <row r="114" spans="1:34">
      <c r="A114" s="22"/>
      <c r="B114" s="38">
        <v>46</v>
      </c>
      <c r="C114" s="39" t="s">
        <v>44</v>
      </c>
      <c r="D114" s="39">
        <v>2019</v>
      </c>
      <c r="E114" s="40">
        <v>2</v>
      </c>
      <c r="F114" s="41" t="s">
        <v>314</v>
      </c>
      <c r="G114" s="41" t="s">
        <v>315</v>
      </c>
      <c r="H114" s="41" t="s">
        <v>310</v>
      </c>
      <c r="I114" s="41" t="s">
        <v>225</v>
      </c>
      <c r="J114" s="49">
        <v>2</v>
      </c>
      <c r="K114" s="45" t="s">
        <v>306</v>
      </c>
      <c r="L114" s="41"/>
      <c r="M114" s="41"/>
      <c r="N114" s="41" t="s">
        <v>359</v>
      </c>
      <c r="O114" s="51" t="s">
        <v>350</v>
      </c>
      <c r="P114" s="44">
        <v>30</v>
      </c>
      <c r="Q114" s="45" t="s">
        <v>308</v>
      </c>
      <c r="R114" s="41"/>
      <c r="S114" s="41"/>
      <c r="T114" s="41" t="s">
        <v>365</v>
      </c>
      <c r="U114" s="41" t="s">
        <v>351</v>
      </c>
      <c r="V114" s="44">
        <v>29</v>
      </c>
      <c r="W114" s="43">
        <v>0.44</v>
      </c>
      <c r="X114" s="41" t="s">
        <v>218</v>
      </c>
    </row>
    <row r="115" spans="1:34">
      <c r="A115" s="22"/>
      <c r="B115" s="38">
        <v>46</v>
      </c>
      <c r="C115" s="39" t="s">
        <v>44</v>
      </c>
      <c r="D115" s="39">
        <v>2019</v>
      </c>
      <c r="E115" s="40">
        <v>2</v>
      </c>
      <c r="F115" s="41" t="s">
        <v>314</v>
      </c>
      <c r="G115" s="41" t="s">
        <v>315</v>
      </c>
      <c r="H115" s="41" t="s">
        <v>311</v>
      </c>
      <c r="I115" s="41" t="s">
        <v>225</v>
      </c>
      <c r="J115" s="49">
        <v>2</v>
      </c>
      <c r="K115" s="45" t="s">
        <v>306</v>
      </c>
      <c r="L115" s="41"/>
      <c r="M115" s="41"/>
      <c r="N115" s="41" t="s">
        <v>361</v>
      </c>
      <c r="O115" s="41" t="s">
        <v>352</v>
      </c>
      <c r="P115" s="44">
        <v>8</v>
      </c>
      <c r="Q115" s="45" t="s">
        <v>308</v>
      </c>
      <c r="R115" s="41"/>
      <c r="S115" s="41"/>
      <c r="T115" s="41" t="s">
        <v>366</v>
      </c>
      <c r="U115" s="41" t="s">
        <v>353</v>
      </c>
      <c r="V115" s="44">
        <v>8</v>
      </c>
      <c r="W115" s="43">
        <v>0.14000000000000001</v>
      </c>
      <c r="X115" s="41" t="s">
        <v>218</v>
      </c>
    </row>
    <row r="116" spans="1:34">
      <c r="A116" s="22"/>
      <c r="B116" s="38">
        <v>46</v>
      </c>
      <c r="C116" s="39" t="s">
        <v>44</v>
      </c>
      <c r="D116" s="39">
        <v>2019</v>
      </c>
      <c r="E116" s="40">
        <v>2</v>
      </c>
      <c r="F116" s="51" t="s">
        <v>319</v>
      </c>
      <c r="G116" s="41" t="s">
        <v>202</v>
      </c>
      <c r="H116" s="41"/>
      <c r="I116" s="41"/>
      <c r="J116" s="49">
        <v>2</v>
      </c>
      <c r="K116" s="45" t="s">
        <v>306</v>
      </c>
      <c r="L116" s="41">
        <v>2</v>
      </c>
      <c r="M116" s="41">
        <v>30</v>
      </c>
      <c r="N116" s="41"/>
      <c r="O116" s="41"/>
      <c r="P116" s="44"/>
      <c r="Q116" s="45" t="s">
        <v>308</v>
      </c>
      <c r="R116" s="41">
        <v>2</v>
      </c>
      <c r="S116" s="41">
        <v>30</v>
      </c>
      <c r="T116" s="50"/>
      <c r="U116" s="41"/>
      <c r="V116" s="44"/>
      <c r="W116" s="43"/>
      <c r="X116" s="41"/>
    </row>
    <row r="117" spans="1:34">
      <c r="A117" s="22"/>
      <c r="B117" s="38">
        <v>46</v>
      </c>
      <c r="C117" s="39" t="s">
        <v>44</v>
      </c>
      <c r="D117" s="39">
        <v>2019</v>
      </c>
      <c r="E117" s="40">
        <v>2</v>
      </c>
      <c r="F117" s="41" t="s">
        <v>328</v>
      </c>
      <c r="G117" s="41" t="s">
        <v>182</v>
      </c>
      <c r="H117" s="41"/>
      <c r="I117" s="41" t="s">
        <v>225</v>
      </c>
      <c r="J117" s="49">
        <v>2</v>
      </c>
      <c r="K117" s="45" t="s">
        <v>306</v>
      </c>
      <c r="L117" s="41"/>
      <c r="M117" s="41"/>
      <c r="N117" s="41" t="s">
        <v>362</v>
      </c>
      <c r="O117" s="41" t="s">
        <v>354</v>
      </c>
      <c r="P117" s="44">
        <v>30</v>
      </c>
      <c r="Q117" s="45" t="s">
        <v>308</v>
      </c>
      <c r="R117" s="41"/>
      <c r="S117" s="41"/>
      <c r="T117" s="41" t="s">
        <v>367</v>
      </c>
      <c r="U117" s="41" t="s">
        <v>355</v>
      </c>
      <c r="V117" s="44">
        <v>30</v>
      </c>
      <c r="W117" s="43">
        <v>0.68</v>
      </c>
      <c r="X117" s="41" t="s">
        <v>218</v>
      </c>
    </row>
    <row r="118" spans="1:34" ht="14.25" thickBot="1">
      <c r="A118" s="22"/>
      <c r="B118" s="72">
        <v>46</v>
      </c>
      <c r="C118" s="73" t="s">
        <v>44</v>
      </c>
      <c r="D118" s="73">
        <v>2019</v>
      </c>
      <c r="E118" s="74">
        <v>2</v>
      </c>
      <c r="F118" s="100" t="s">
        <v>329</v>
      </c>
      <c r="G118" s="75"/>
      <c r="H118" s="75"/>
      <c r="I118" s="75" t="s">
        <v>225</v>
      </c>
      <c r="J118" s="96">
        <v>4</v>
      </c>
      <c r="K118" s="80" t="s">
        <v>306</v>
      </c>
      <c r="L118" s="75"/>
      <c r="M118" s="75"/>
      <c r="N118" s="75" t="s">
        <v>238</v>
      </c>
      <c r="O118" s="75" t="s">
        <v>337</v>
      </c>
      <c r="P118" s="94">
        <v>30</v>
      </c>
      <c r="Q118" s="80" t="s">
        <v>308</v>
      </c>
      <c r="R118" s="75"/>
      <c r="S118" s="75"/>
      <c r="T118" s="75" t="s">
        <v>368</v>
      </c>
      <c r="U118" s="75" t="s">
        <v>356</v>
      </c>
      <c r="V118" s="94">
        <v>30</v>
      </c>
      <c r="W118" s="77">
        <v>0.87</v>
      </c>
      <c r="X118" s="75" t="s">
        <v>218</v>
      </c>
      <c r="Z118" s="29"/>
      <c r="AA118" s="30"/>
      <c r="AB118" s="30"/>
      <c r="AC118" s="30"/>
      <c r="AD118" s="30"/>
      <c r="AE118" s="30"/>
      <c r="AF118" s="30"/>
      <c r="AG118" s="30"/>
      <c r="AH118" s="30"/>
    </row>
    <row r="119" spans="1:34">
      <c r="A119" s="22"/>
      <c r="B119" s="54">
        <v>275</v>
      </c>
      <c r="C119" s="55" t="s">
        <v>50</v>
      </c>
      <c r="D119" s="55">
        <v>2009</v>
      </c>
      <c r="E119" s="56">
        <v>2</v>
      </c>
      <c r="F119" s="57" t="s">
        <v>377</v>
      </c>
      <c r="G119" s="57" t="s">
        <v>373</v>
      </c>
      <c r="H119" s="57" t="s">
        <v>309</v>
      </c>
      <c r="I119" s="57" t="s">
        <v>386</v>
      </c>
      <c r="J119" s="95">
        <v>1</v>
      </c>
      <c r="K119" s="62" t="s">
        <v>369</v>
      </c>
      <c r="L119" s="57"/>
      <c r="M119" s="57"/>
      <c r="N119" s="57" t="s">
        <v>238</v>
      </c>
      <c r="O119" s="57" t="s">
        <v>388</v>
      </c>
      <c r="P119" s="61">
        <v>25</v>
      </c>
      <c r="Q119" s="62" t="s">
        <v>372</v>
      </c>
      <c r="R119" s="57"/>
      <c r="S119" s="57"/>
      <c r="T119" s="57" t="s">
        <v>229</v>
      </c>
      <c r="U119" s="57" t="s">
        <v>389</v>
      </c>
      <c r="V119" s="61">
        <v>25</v>
      </c>
      <c r="W119" s="98" t="s">
        <v>292</v>
      </c>
      <c r="X119" s="57" t="s">
        <v>218</v>
      </c>
    </row>
    <row r="120" spans="1:34">
      <c r="A120" s="22"/>
      <c r="B120" s="38">
        <v>275</v>
      </c>
      <c r="C120" s="39" t="s">
        <v>50</v>
      </c>
      <c r="D120" s="39">
        <v>2009</v>
      </c>
      <c r="E120" s="40">
        <v>2</v>
      </c>
      <c r="F120" s="51" t="s">
        <v>374</v>
      </c>
      <c r="G120" s="41"/>
      <c r="H120" s="41" t="s">
        <v>378</v>
      </c>
      <c r="I120" s="41" t="s">
        <v>386</v>
      </c>
      <c r="J120" s="49">
        <v>1</v>
      </c>
      <c r="K120" s="45" t="s">
        <v>369</v>
      </c>
      <c r="L120" s="41"/>
      <c r="M120" s="41"/>
      <c r="N120" s="41" t="s">
        <v>252</v>
      </c>
      <c r="O120" s="41" t="s">
        <v>390</v>
      </c>
      <c r="P120" s="44">
        <v>25</v>
      </c>
      <c r="Q120" s="45" t="s">
        <v>372</v>
      </c>
      <c r="R120" s="41"/>
      <c r="S120" s="41"/>
      <c r="T120" s="41" t="s">
        <v>229</v>
      </c>
      <c r="U120" s="41" t="s">
        <v>391</v>
      </c>
      <c r="V120" s="44">
        <v>25</v>
      </c>
      <c r="W120" s="48" t="s">
        <v>292</v>
      </c>
      <c r="X120" s="41" t="s">
        <v>218</v>
      </c>
    </row>
    <row r="121" spans="1:34">
      <c r="A121" s="22"/>
      <c r="B121" s="38">
        <v>275</v>
      </c>
      <c r="C121" s="39" t="s">
        <v>50</v>
      </c>
      <c r="D121" s="39">
        <v>2009</v>
      </c>
      <c r="E121" s="40">
        <v>2</v>
      </c>
      <c r="F121" s="41" t="s">
        <v>375</v>
      </c>
      <c r="G121" s="41"/>
      <c r="H121" s="41"/>
      <c r="I121" s="41" t="s">
        <v>386</v>
      </c>
      <c r="J121" s="49">
        <v>1</v>
      </c>
      <c r="K121" s="45" t="s">
        <v>369</v>
      </c>
      <c r="L121" s="41"/>
      <c r="M121" s="41"/>
      <c r="N121" s="41" t="s">
        <v>402</v>
      </c>
      <c r="O121" s="41" t="s">
        <v>392</v>
      </c>
      <c r="P121" s="44">
        <v>25</v>
      </c>
      <c r="Q121" s="45" t="s">
        <v>372</v>
      </c>
      <c r="R121" s="41"/>
      <c r="S121" s="41"/>
      <c r="T121" s="41" t="s">
        <v>252</v>
      </c>
      <c r="U121" s="41" t="s">
        <v>393</v>
      </c>
      <c r="V121" s="44">
        <v>25</v>
      </c>
      <c r="W121" s="48" t="s">
        <v>292</v>
      </c>
      <c r="X121" s="41" t="s">
        <v>218</v>
      </c>
    </row>
    <row r="122" spans="1:34">
      <c r="A122" s="22"/>
      <c r="B122" s="38">
        <v>275</v>
      </c>
      <c r="C122" s="39" t="s">
        <v>50</v>
      </c>
      <c r="D122" s="39">
        <v>2009</v>
      </c>
      <c r="E122" s="40">
        <v>2</v>
      </c>
      <c r="F122" s="52" t="s">
        <v>376</v>
      </c>
      <c r="G122" s="41"/>
      <c r="H122" s="41"/>
      <c r="I122" s="41" t="s">
        <v>386</v>
      </c>
      <c r="J122" s="49">
        <v>1</v>
      </c>
      <c r="K122" s="45" t="s">
        <v>369</v>
      </c>
      <c r="L122" s="41"/>
      <c r="M122" s="41"/>
      <c r="N122" s="41" t="s">
        <v>403</v>
      </c>
      <c r="O122" s="41" t="s">
        <v>394</v>
      </c>
      <c r="P122" s="44">
        <v>25</v>
      </c>
      <c r="Q122" s="45" t="s">
        <v>372</v>
      </c>
      <c r="R122" s="41"/>
      <c r="S122" s="41"/>
      <c r="T122" s="41" t="s">
        <v>405</v>
      </c>
      <c r="U122" s="41" t="s">
        <v>395</v>
      </c>
      <c r="V122" s="44">
        <v>25</v>
      </c>
      <c r="W122" s="48" t="s">
        <v>292</v>
      </c>
      <c r="X122" s="41" t="s">
        <v>218</v>
      </c>
    </row>
    <row r="123" spans="1:34">
      <c r="A123" s="22"/>
      <c r="B123" s="38">
        <v>275</v>
      </c>
      <c r="C123" s="39" t="s">
        <v>50</v>
      </c>
      <c r="D123" s="39">
        <v>2009</v>
      </c>
      <c r="E123" s="40">
        <v>2</v>
      </c>
      <c r="F123" s="41" t="s">
        <v>409</v>
      </c>
      <c r="G123" s="41" t="s">
        <v>379</v>
      </c>
      <c r="H123" s="41"/>
      <c r="I123" s="41" t="s">
        <v>386</v>
      </c>
      <c r="J123" s="49">
        <v>2</v>
      </c>
      <c r="K123" s="45" t="s">
        <v>369</v>
      </c>
      <c r="L123" s="41"/>
      <c r="M123" s="41"/>
      <c r="N123" s="41" t="s">
        <v>406</v>
      </c>
      <c r="O123" s="41" t="s">
        <v>397</v>
      </c>
      <c r="P123" s="44">
        <v>25</v>
      </c>
      <c r="Q123" s="45" t="s">
        <v>372</v>
      </c>
      <c r="R123" s="41"/>
      <c r="S123" s="41"/>
      <c r="T123" s="41" t="s">
        <v>404</v>
      </c>
      <c r="U123" s="41" t="s">
        <v>396</v>
      </c>
      <c r="V123" s="44">
        <v>25</v>
      </c>
      <c r="W123" s="43"/>
      <c r="X123" s="41"/>
    </row>
    <row r="124" spans="1:34">
      <c r="A124" s="22"/>
      <c r="B124" s="38">
        <v>275</v>
      </c>
      <c r="C124" s="39" t="s">
        <v>50</v>
      </c>
      <c r="D124" s="39">
        <v>2009</v>
      </c>
      <c r="E124" s="40">
        <v>2</v>
      </c>
      <c r="F124" s="50" t="s">
        <v>380</v>
      </c>
      <c r="G124" s="41" t="s">
        <v>385</v>
      </c>
      <c r="H124" s="41"/>
      <c r="I124" s="41" t="s">
        <v>386</v>
      </c>
      <c r="J124" s="49">
        <v>2</v>
      </c>
      <c r="K124" s="45" t="s">
        <v>369</v>
      </c>
      <c r="L124" s="41"/>
      <c r="M124" s="41"/>
      <c r="N124" s="41" t="s">
        <v>407</v>
      </c>
      <c r="O124" s="41" t="s">
        <v>399</v>
      </c>
      <c r="P124" s="44">
        <v>25</v>
      </c>
      <c r="Q124" s="45" t="s">
        <v>372</v>
      </c>
      <c r="R124" s="41"/>
      <c r="S124" s="41"/>
      <c r="T124" s="41" t="s">
        <v>227</v>
      </c>
      <c r="U124" s="41" t="s">
        <v>398</v>
      </c>
      <c r="V124" s="44">
        <v>25</v>
      </c>
      <c r="W124" s="43" t="s">
        <v>387</v>
      </c>
      <c r="X124" s="41" t="s">
        <v>265</v>
      </c>
    </row>
    <row r="125" spans="1:34">
      <c r="A125" s="22"/>
      <c r="B125" s="38">
        <v>275</v>
      </c>
      <c r="C125" s="39" t="s">
        <v>50</v>
      </c>
      <c r="D125" s="39">
        <v>2009</v>
      </c>
      <c r="E125" s="40">
        <v>2</v>
      </c>
      <c r="F125" s="41" t="s">
        <v>381</v>
      </c>
      <c r="G125" s="41" t="s">
        <v>385</v>
      </c>
      <c r="H125" s="41"/>
      <c r="I125" s="41" t="s">
        <v>386</v>
      </c>
      <c r="J125" s="42">
        <v>2</v>
      </c>
      <c r="K125" s="45" t="s">
        <v>369</v>
      </c>
      <c r="L125" s="41"/>
      <c r="M125" s="41"/>
      <c r="N125" s="41" t="s">
        <v>408</v>
      </c>
      <c r="O125" s="41" t="s">
        <v>401</v>
      </c>
      <c r="P125" s="44">
        <v>25</v>
      </c>
      <c r="Q125" s="45" t="s">
        <v>372</v>
      </c>
      <c r="R125" s="41"/>
      <c r="S125" s="41"/>
      <c r="T125" s="41" t="s">
        <v>227</v>
      </c>
      <c r="U125" s="41" t="s">
        <v>400</v>
      </c>
      <c r="V125" s="44">
        <v>25</v>
      </c>
      <c r="W125" s="43" t="s">
        <v>387</v>
      </c>
      <c r="X125" s="41" t="s">
        <v>265</v>
      </c>
    </row>
    <row r="126" spans="1:34">
      <c r="A126" s="22"/>
      <c r="B126" s="38">
        <v>275</v>
      </c>
      <c r="C126" s="39" t="s">
        <v>50</v>
      </c>
      <c r="D126" s="39">
        <v>2009</v>
      </c>
      <c r="E126" s="40">
        <v>2</v>
      </c>
      <c r="F126" s="50" t="s">
        <v>410</v>
      </c>
      <c r="G126" s="41" t="s">
        <v>202</v>
      </c>
      <c r="H126" s="41"/>
      <c r="I126" s="41"/>
      <c r="J126" s="42">
        <v>2</v>
      </c>
      <c r="K126" s="45" t="s">
        <v>369</v>
      </c>
      <c r="L126" s="41">
        <v>3</v>
      </c>
      <c r="M126" s="41">
        <v>25</v>
      </c>
      <c r="N126" s="41"/>
      <c r="O126" s="53"/>
      <c r="P126" s="44"/>
      <c r="Q126" s="45" t="s">
        <v>372</v>
      </c>
      <c r="R126" s="41">
        <v>9</v>
      </c>
      <c r="S126" s="41">
        <v>25</v>
      </c>
      <c r="T126" s="41"/>
      <c r="U126" s="53"/>
      <c r="V126" s="44"/>
      <c r="W126" s="43"/>
      <c r="X126" s="41"/>
    </row>
    <row r="127" spans="1:34">
      <c r="A127" s="22"/>
      <c r="B127" s="38">
        <v>275</v>
      </c>
      <c r="C127" s="39" t="s">
        <v>50</v>
      </c>
      <c r="D127" s="39">
        <v>2009</v>
      </c>
      <c r="E127" s="40">
        <v>2</v>
      </c>
      <c r="F127" s="41" t="s">
        <v>411</v>
      </c>
      <c r="G127" s="41" t="s">
        <v>202</v>
      </c>
      <c r="H127" s="41" t="s">
        <v>412</v>
      </c>
      <c r="I127" s="41"/>
      <c r="J127" s="42">
        <v>2</v>
      </c>
      <c r="K127" s="45" t="s">
        <v>369</v>
      </c>
      <c r="L127" s="41">
        <v>6</v>
      </c>
      <c r="M127" s="41">
        <v>25</v>
      </c>
      <c r="N127" s="41"/>
      <c r="O127" s="53"/>
      <c r="P127" s="44"/>
      <c r="Q127" s="45" t="s">
        <v>372</v>
      </c>
      <c r="R127" s="41">
        <v>1</v>
      </c>
      <c r="S127" s="41">
        <v>26</v>
      </c>
      <c r="T127" s="41"/>
      <c r="U127" s="53"/>
      <c r="V127" s="44"/>
      <c r="W127" s="48" t="s">
        <v>292</v>
      </c>
      <c r="X127" s="41" t="s">
        <v>31</v>
      </c>
    </row>
    <row r="128" spans="1:34">
      <c r="A128" s="22"/>
      <c r="B128" s="38">
        <v>275</v>
      </c>
      <c r="C128" s="39" t="s">
        <v>50</v>
      </c>
      <c r="D128" s="39">
        <v>2009</v>
      </c>
      <c r="E128" s="40">
        <v>2</v>
      </c>
      <c r="F128" s="50" t="s">
        <v>382</v>
      </c>
      <c r="G128" s="41" t="s">
        <v>202</v>
      </c>
      <c r="H128" s="41"/>
      <c r="I128" s="41"/>
      <c r="J128" s="42">
        <v>4</v>
      </c>
      <c r="K128" s="45" t="s">
        <v>369</v>
      </c>
      <c r="L128" s="41">
        <v>15</v>
      </c>
      <c r="M128" s="41">
        <v>25</v>
      </c>
      <c r="N128" s="41"/>
      <c r="O128" s="53"/>
      <c r="P128" s="44"/>
      <c r="Q128" s="45" t="s">
        <v>372</v>
      </c>
      <c r="R128" s="41">
        <v>17</v>
      </c>
      <c r="S128" s="41">
        <v>28</v>
      </c>
      <c r="T128" s="41"/>
      <c r="U128" s="53"/>
      <c r="V128" s="44"/>
      <c r="W128" s="48" t="s">
        <v>292</v>
      </c>
      <c r="X128" s="41" t="s">
        <v>218</v>
      </c>
    </row>
    <row r="129" spans="1:34">
      <c r="A129" s="22"/>
      <c r="B129" s="38">
        <v>275</v>
      </c>
      <c r="C129" s="39" t="s">
        <v>50</v>
      </c>
      <c r="D129" s="39">
        <v>2009</v>
      </c>
      <c r="E129" s="40">
        <v>2</v>
      </c>
      <c r="F129" s="41" t="s">
        <v>383</v>
      </c>
      <c r="G129" s="41" t="s">
        <v>202</v>
      </c>
      <c r="H129" s="41"/>
      <c r="I129" s="41"/>
      <c r="J129" s="42">
        <v>4</v>
      </c>
      <c r="K129" s="45" t="s">
        <v>369</v>
      </c>
      <c r="L129" s="41">
        <v>7</v>
      </c>
      <c r="M129" s="41">
        <v>25</v>
      </c>
      <c r="N129" s="41"/>
      <c r="O129" s="53"/>
      <c r="P129" s="44"/>
      <c r="Q129" s="45" t="s">
        <v>372</v>
      </c>
      <c r="R129" s="41">
        <v>8</v>
      </c>
      <c r="S129" s="41">
        <v>29</v>
      </c>
      <c r="T129" s="41"/>
      <c r="U129" s="53"/>
      <c r="V129" s="44"/>
      <c r="W129" s="48" t="s">
        <v>292</v>
      </c>
      <c r="X129" s="41" t="s">
        <v>218</v>
      </c>
    </row>
    <row r="130" spans="1:34" ht="14.25" thickBot="1">
      <c r="A130" s="22"/>
      <c r="B130" s="83">
        <v>275</v>
      </c>
      <c r="C130" s="84" t="s">
        <v>50</v>
      </c>
      <c r="D130" s="84">
        <v>2009</v>
      </c>
      <c r="E130" s="85">
        <v>2</v>
      </c>
      <c r="F130" s="86" t="s">
        <v>384</v>
      </c>
      <c r="G130" s="86" t="s">
        <v>202</v>
      </c>
      <c r="H130" s="86"/>
      <c r="I130" s="86"/>
      <c r="J130" s="87">
        <v>4</v>
      </c>
      <c r="K130" s="91" t="s">
        <v>369</v>
      </c>
      <c r="L130" s="86">
        <v>3</v>
      </c>
      <c r="M130" s="86">
        <v>25</v>
      </c>
      <c r="N130" s="86"/>
      <c r="O130" s="86"/>
      <c r="P130" s="90"/>
      <c r="Q130" s="91" t="s">
        <v>372</v>
      </c>
      <c r="R130" s="86">
        <v>0</v>
      </c>
      <c r="S130" s="86">
        <v>30</v>
      </c>
      <c r="T130" s="86"/>
      <c r="U130" s="101"/>
      <c r="V130" s="90"/>
      <c r="W130" s="102" t="s">
        <v>292</v>
      </c>
      <c r="X130" s="86" t="s">
        <v>218</v>
      </c>
    </row>
    <row r="131" spans="1:34">
      <c r="A131" s="22"/>
      <c r="B131" s="64">
        <v>281</v>
      </c>
      <c r="C131" s="65" t="s">
        <v>50</v>
      </c>
      <c r="D131" s="65">
        <v>2008</v>
      </c>
      <c r="E131" s="66">
        <v>2</v>
      </c>
      <c r="F131" s="103" t="s">
        <v>419</v>
      </c>
      <c r="G131" s="67" t="s">
        <v>416</v>
      </c>
      <c r="H131" s="67" t="s">
        <v>309</v>
      </c>
      <c r="I131" s="67" t="s">
        <v>225</v>
      </c>
      <c r="J131" s="68">
        <v>1</v>
      </c>
      <c r="K131" s="71" t="s">
        <v>415</v>
      </c>
      <c r="L131" s="67" t="s">
        <v>215</v>
      </c>
      <c r="M131" s="67"/>
      <c r="N131" s="67" t="s">
        <v>270</v>
      </c>
      <c r="O131" s="67" t="s">
        <v>270</v>
      </c>
      <c r="P131" s="70">
        <v>22</v>
      </c>
      <c r="Q131" s="71" t="s">
        <v>417</v>
      </c>
      <c r="R131" s="67" t="s">
        <v>215</v>
      </c>
      <c r="S131" s="67"/>
      <c r="T131" s="67" t="s">
        <v>270</v>
      </c>
      <c r="U131" s="67" t="s">
        <v>270</v>
      </c>
      <c r="V131" s="70">
        <v>22</v>
      </c>
      <c r="W131" s="69" t="s">
        <v>387</v>
      </c>
      <c r="X131" s="67" t="s">
        <v>265</v>
      </c>
      <c r="Z131" s="32"/>
      <c r="AA131" s="31"/>
      <c r="AB131" s="31"/>
      <c r="AC131" s="31"/>
      <c r="AD131" s="31"/>
      <c r="AE131" s="31"/>
      <c r="AF131" s="31"/>
      <c r="AG131" s="31"/>
      <c r="AH131" s="31"/>
    </row>
    <row r="132" spans="1:34">
      <c r="A132" s="22"/>
      <c r="B132" s="38">
        <v>281</v>
      </c>
      <c r="C132" s="39" t="s">
        <v>50</v>
      </c>
      <c r="D132" s="39">
        <v>2008</v>
      </c>
      <c r="E132" s="40">
        <v>2</v>
      </c>
      <c r="F132" s="51" t="s">
        <v>419</v>
      </c>
      <c r="G132" s="41" t="s">
        <v>416</v>
      </c>
      <c r="H132" s="41" t="s">
        <v>418</v>
      </c>
      <c r="I132" s="41" t="s">
        <v>225</v>
      </c>
      <c r="J132" s="42">
        <v>1</v>
      </c>
      <c r="K132" s="45" t="s">
        <v>415</v>
      </c>
      <c r="L132" s="41" t="s">
        <v>215</v>
      </c>
      <c r="M132" s="41"/>
      <c r="N132" s="41" t="s">
        <v>270</v>
      </c>
      <c r="O132" s="41" t="s">
        <v>270</v>
      </c>
      <c r="P132" s="44">
        <v>22</v>
      </c>
      <c r="Q132" s="45" t="s">
        <v>417</v>
      </c>
      <c r="R132" s="41" t="s">
        <v>215</v>
      </c>
      <c r="S132" s="41"/>
      <c r="T132" s="41" t="s">
        <v>270</v>
      </c>
      <c r="U132" s="41" t="s">
        <v>270</v>
      </c>
      <c r="V132" s="44">
        <v>22</v>
      </c>
      <c r="W132" s="43" t="s">
        <v>387</v>
      </c>
      <c r="X132" s="41" t="s">
        <v>265</v>
      </c>
    </row>
    <row r="133" spans="1:34">
      <c r="A133" s="22"/>
      <c r="B133" s="38">
        <v>281</v>
      </c>
      <c r="C133" s="39" t="s">
        <v>50</v>
      </c>
      <c r="D133" s="39">
        <v>2008</v>
      </c>
      <c r="E133" s="40">
        <v>2</v>
      </c>
      <c r="F133" s="51" t="s">
        <v>419</v>
      </c>
      <c r="G133" s="41" t="s">
        <v>416</v>
      </c>
      <c r="H133" s="41" t="s">
        <v>310</v>
      </c>
      <c r="I133" s="41" t="s">
        <v>225</v>
      </c>
      <c r="J133" s="42">
        <v>1</v>
      </c>
      <c r="K133" s="45" t="s">
        <v>415</v>
      </c>
      <c r="L133" s="41" t="s">
        <v>215</v>
      </c>
      <c r="M133" s="41"/>
      <c r="N133" s="41" t="s">
        <v>270</v>
      </c>
      <c r="O133" s="41" t="s">
        <v>270</v>
      </c>
      <c r="P133" s="44">
        <v>22</v>
      </c>
      <c r="Q133" s="45" t="s">
        <v>417</v>
      </c>
      <c r="R133" s="41" t="s">
        <v>215</v>
      </c>
      <c r="S133" s="41"/>
      <c r="T133" s="41" t="s">
        <v>270</v>
      </c>
      <c r="U133" s="41" t="s">
        <v>270</v>
      </c>
      <c r="V133" s="44">
        <v>22</v>
      </c>
      <c r="W133" s="43" t="s">
        <v>387</v>
      </c>
      <c r="X133" s="41" t="s">
        <v>265</v>
      </c>
    </row>
    <row r="134" spans="1:34">
      <c r="A134" s="22"/>
      <c r="B134" s="38">
        <v>281</v>
      </c>
      <c r="C134" s="39" t="s">
        <v>50</v>
      </c>
      <c r="D134" s="39">
        <v>2008</v>
      </c>
      <c r="E134" s="40">
        <v>2</v>
      </c>
      <c r="F134" s="51" t="s">
        <v>419</v>
      </c>
      <c r="G134" s="41" t="s">
        <v>416</v>
      </c>
      <c r="H134" s="41" t="s">
        <v>311</v>
      </c>
      <c r="I134" s="41" t="s">
        <v>225</v>
      </c>
      <c r="J134" s="42">
        <v>1</v>
      </c>
      <c r="K134" s="45" t="s">
        <v>415</v>
      </c>
      <c r="L134" s="41" t="s">
        <v>215</v>
      </c>
      <c r="M134" s="41"/>
      <c r="N134" s="41" t="s">
        <v>270</v>
      </c>
      <c r="O134" s="41" t="s">
        <v>270</v>
      </c>
      <c r="P134" s="44">
        <v>22</v>
      </c>
      <c r="Q134" s="45" t="s">
        <v>417</v>
      </c>
      <c r="R134" s="41" t="s">
        <v>215</v>
      </c>
      <c r="S134" s="41"/>
      <c r="T134" s="41" t="s">
        <v>270</v>
      </c>
      <c r="U134" s="41" t="s">
        <v>270</v>
      </c>
      <c r="V134" s="44">
        <v>22</v>
      </c>
      <c r="W134" s="48" t="s">
        <v>292</v>
      </c>
      <c r="X134" s="41" t="s">
        <v>218</v>
      </c>
    </row>
    <row r="135" spans="1:34">
      <c r="A135" s="22"/>
      <c r="B135" s="38">
        <v>281</v>
      </c>
      <c r="C135" s="39" t="s">
        <v>50</v>
      </c>
      <c r="D135" s="39">
        <v>2008</v>
      </c>
      <c r="E135" s="40">
        <v>2</v>
      </c>
      <c r="F135" s="41" t="s">
        <v>421</v>
      </c>
      <c r="G135" s="41"/>
      <c r="H135" s="41" t="s">
        <v>412</v>
      </c>
      <c r="I135" s="41" t="s">
        <v>225</v>
      </c>
      <c r="J135" s="42">
        <v>1</v>
      </c>
      <c r="K135" s="45" t="s">
        <v>415</v>
      </c>
      <c r="L135" s="41" t="s">
        <v>215</v>
      </c>
      <c r="M135" s="41"/>
      <c r="N135" s="41" t="s">
        <v>270</v>
      </c>
      <c r="O135" s="41" t="s">
        <v>270</v>
      </c>
      <c r="P135" s="44">
        <v>22</v>
      </c>
      <c r="Q135" s="45" t="s">
        <v>417</v>
      </c>
      <c r="R135" s="41" t="s">
        <v>215</v>
      </c>
      <c r="S135" s="41"/>
      <c r="T135" s="41" t="s">
        <v>270</v>
      </c>
      <c r="U135" s="41" t="s">
        <v>270</v>
      </c>
      <c r="V135" s="44">
        <v>22</v>
      </c>
      <c r="W135" s="43" t="s">
        <v>387</v>
      </c>
      <c r="X135" s="41" t="s">
        <v>265</v>
      </c>
    </row>
    <row r="136" spans="1:34">
      <c r="A136" s="22"/>
      <c r="B136" s="38">
        <v>281</v>
      </c>
      <c r="C136" s="39" t="s">
        <v>50</v>
      </c>
      <c r="D136" s="39">
        <v>2008</v>
      </c>
      <c r="E136" s="40">
        <v>2</v>
      </c>
      <c r="F136" s="41" t="s">
        <v>420</v>
      </c>
      <c r="G136" s="41"/>
      <c r="H136" s="41" t="s">
        <v>412</v>
      </c>
      <c r="I136" s="41" t="s">
        <v>225</v>
      </c>
      <c r="J136" s="42">
        <v>1</v>
      </c>
      <c r="K136" s="45" t="s">
        <v>415</v>
      </c>
      <c r="L136" s="41" t="s">
        <v>215</v>
      </c>
      <c r="M136" s="41"/>
      <c r="N136" s="41" t="s">
        <v>270</v>
      </c>
      <c r="O136" s="41" t="s">
        <v>270</v>
      </c>
      <c r="P136" s="44">
        <v>22</v>
      </c>
      <c r="Q136" s="45" t="s">
        <v>417</v>
      </c>
      <c r="R136" s="41" t="s">
        <v>215</v>
      </c>
      <c r="S136" s="41"/>
      <c r="T136" s="41" t="s">
        <v>270</v>
      </c>
      <c r="U136" s="41" t="s">
        <v>270</v>
      </c>
      <c r="V136" s="44">
        <v>22</v>
      </c>
      <c r="W136" s="43" t="s">
        <v>387</v>
      </c>
      <c r="X136" s="41" t="s">
        <v>265</v>
      </c>
    </row>
    <row r="137" spans="1:34" ht="14.25" thickBot="1">
      <c r="A137" s="22"/>
      <c r="B137" s="72">
        <v>281</v>
      </c>
      <c r="C137" s="73" t="s">
        <v>50</v>
      </c>
      <c r="D137" s="73">
        <v>2008</v>
      </c>
      <c r="E137" s="74">
        <v>2</v>
      </c>
      <c r="F137" s="75" t="s">
        <v>538</v>
      </c>
      <c r="G137" s="75" t="s">
        <v>202</v>
      </c>
      <c r="H137" s="75" t="s">
        <v>412</v>
      </c>
      <c r="I137" s="75"/>
      <c r="J137" s="76">
        <v>2</v>
      </c>
      <c r="K137" s="80"/>
      <c r="L137" s="75">
        <v>11</v>
      </c>
      <c r="M137" s="75">
        <v>22</v>
      </c>
      <c r="N137" s="75"/>
      <c r="O137" s="75"/>
      <c r="P137" s="94"/>
      <c r="Q137" s="80"/>
      <c r="R137" s="75">
        <v>5</v>
      </c>
      <c r="S137" s="75">
        <v>22</v>
      </c>
      <c r="T137" s="75"/>
      <c r="U137" s="75"/>
      <c r="V137" s="94"/>
      <c r="W137" s="77">
        <v>5.5E-2</v>
      </c>
      <c r="X137" s="75" t="s">
        <v>218</v>
      </c>
      <c r="Z137" s="29"/>
      <c r="AA137" s="30"/>
      <c r="AB137" s="30"/>
      <c r="AC137" s="30"/>
      <c r="AD137" s="30"/>
      <c r="AE137" s="30"/>
      <c r="AF137" s="30"/>
      <c r="AG137" s="30"/>
      <c r="AH137" s="30"/>
    </row>
    <row r="138" spans="1:34">
      <c r="A138" s="22"/>
      <c r="B138" s="54">
        <v>327</v>
      </c>
      <c r="C138" s="55" t="s">
        <v>51</v>
      </c>
      <c r="D138" s="55">
        <v>2006</v>
      </c>
      <c r="E138" s="56">
        <v>3</v>
      </c>
      <c r="F138" s="57" t="s">
        <v>430</v>
      </c>
      <c r="G138" s="57"/>
      <c r="H138" s="57" t="s">
        <v>431</v>
      </c>
      <c r="I138" s="57" t="s">
        <v>225</v>
      </c>
      <c r="J138" s="58">
        <v>1</v>
      </c>
      <c r="K138" s="62" t="s">
        <v>425</v>
      </c>
      <c r="L138" s="57" t="s">
        <v>215</v>
      </c>
      <c r="M138" s="57"/>
      <c r="N138" s="57" t="s">
        <v>270</v>
      </c>
      <c r="O138" s="57" t="s">
        <v>270</v>
      </c>
      <c r="P138" s="61">
        <v>10</v>
      </c>
      <c r="Q138" s="62" t="s">
        <v>428</v>
      </c>
      <c r="R138" s="57" t="s">
        <v>215</v>
      </c>
      <c r="S138" s="57"/>
      <c r="T138" s="57" t="s">
        <v>270</v>
      </c>
      <c r="U138" s="57" t="s">
        <v>270</v>
      </c>
      <c r="V138" s="61">
        <v>10</v>
      </c>
      <c r="W138" s="98" t="s">
        <v>292</v>
      </c>
      <c r="X138" s="57" t="s">
        <v>218</v>
      </c>
    </row>
    <row r="139" spans="1:34">
      <c r="A139" s="22"/>
      <c r="B139" s="38">
        <v>327</v>
      </c>
      <c r="C139" s="39" t="s">
        <v>51</v>
      </c>
      <c r="D139" s="39">
        <v>2006</v>
      </c>
      <c r="E139" s="40">
        <v>3</v>
      </c>
      <c r="F139" s="41" t="s">
        <v>430</v>
      </c>
      <c r="G139" s="41"/>
      <c r="H139" s="41" t="s">
        <v>309</v>
      </c>
      <c r="I139" s="41" t="s">
        <v>225</v>
      </c>
      <c r="J139" s="42">
        <v>1</v>
      </c>
      <c r="K139" s="45" t="s">
        <v>425</v>
      </c>
      <c r="L139" s="41" t="s">
        <v>215</v>
      </c>
      <c r="M139" s="41"/>
      <c r="N139" s="41" t="s">
        <v>270</v>
      </c>
      <c r="O139" s="41" t="s">
        <v>270</v>
      </c>
      <c r="P139" s="44">
        <v>10</v>
      </c>
      <c r="Q139" s="45" t="s">
        <v>428</v>
      </c>
      <c r="R139" s="41" t="s">
        <v>215</v>
      </c>
      <c r="S139" s="41"/>
      <c r="T139" s="41" t="s">
        <v>270</v>
      </c>
      <c r="U139" s="41" t="s">
        <v>270</v>
      </c>
      <c r="V139" s="44">
        <v>10</v>
      </c>
      <c r="W139" s="48" t="s">
        <v>292</v>
      </c>
      <c r="X139" s="41" t="s">
        <v>218</v>
      </c>
    </row>
    <row r="140" spans="1:34">
      <c r="A140" s="22"/>
      <c r="B140" s="38">
        <v>327</v>
      </c>
      <c r="C140" s="39" t="s">
        <v>51</v>
      </c>
      <c r="D140" s="39">
        <v>2006</v>
      </c>
      <c r="E140" s="40">
        <v>3</v>
      </c>
      <c r="F140" s="41" t="s">
        <v>430</v>
      </c>
      <c r="G140" s="41"/>
      <c r="H140" s="41" t="s">
        <v>310</v>
      </c>
      <c r="I140" s="41" t="s">
        <v>225</v>
      </c>
      <c r="J140" s="42">
        <v>1</v>
      </c>
      <c r="K140" s="45" t="s">
        <v>425</v>
      </c>
      <c r="L140" s="41" t="s">
        <v>215</v>
      </c>
      <c r="M140" s="41"/>
      <c r="N140" s="41" t="s">
        <v>270</v>
      </c>
      <c r="O140" s="41" t="s">
        <v>270</v>
      </c>
      <c r="P140" s="44">
        <v>10</v>
      </c>
      <c r="Q140" s="45" t="s">
        <v>428</v>
      </c>
      <c r="R140" s="41" t="s">
        <v>215</v>
      </c>
      <c r="S140" s="41"/>
      <c r="T140" s="41" t="s">
        <v>270</v>
      </c>
      <c r="U140" s="41" t="s">
        <v>270</v>
      </c>
      <c r="V140" s="44">
        <v>10</v>
      </c>
      <c r="W140" s="48" t="s">
        <v>292</v>
      </c>
      <c r="X140" s="41" t="s">
        <v>218</v>
      </c>
    </row>
    <row r="141" spans="1:34">
      <c r="A141" s="22"/>
      <c r="B141" s="38">
        <v>327</v>
      </c>
      <c r="C141" s="39" t="s">
        <v>51</v>
      </c>
      <c r="D141" s="39">
        <v>2006</v>
      </c>
      <c r="E141" s="40">
        <v>3</v>
      </c>
      <c r="F141" s="41" t="s">
        <v>430</v>
      </c>
      <c r="G141" s="41"/>
      <c r="H141" s="41" t="s">
        <v>432</v>
      </c>
      <c r="I141" s="41" t="s">
        <v>225</v>
      </c>
      <c r="J141" s="42">
        <v>1</v>
      </c>
      <c r="K141" s="45" t="s">
        <v>425</v>
      </c>
      <c r="L141" s="41" t="s">
        <v>215</v>
      </c>
      <c r="M141" s="41"/>
      <c r="N141" s="41" t="s">
        <v>270</v>
      </c>
      <c r="O141" s="41" t="s">
        <v>270</v>
      </c>
      <c r="P141" s="44">
        <v>10</v>
      </c>
      <c r="Q141" s="45" t="s">
        <v>428</v>
      </c>
      <c r="R141" s="41" t="s">
        <v>215</v>
      </c>
      <c r="S141" s="41"/>
      <c r="T141" s="41" t="s">
        <v>270</v>
      </c>
      <c r="U141" s="41" t="s">
        <v>270</v>
      </c>
      <c r="V141" s="44">
        <v>10</v>
      </c>
      <c r="W141" s="48" t="s">
        <v>292</v>
      </c>
      <c r="X141" s="41" t="s">
        <v>218</v>
      </c>
    </row>
    <row r="142" spans="1:34">
      <c r="A142" s="22"/>
      <c r="B142" s="38">
        <v>327</v>
      </c>
      <c r="C142" s="39" t="s">
        <v>51</v>
      </c>
      <c r="D142" s="39">
        <v>2006</v>
      </c>
      <c r="E142" s="40">
        <v>3</v>
      </c>
      <c r="F142" s="41" t="s">
        <v>430</v>
      </c>
      <c r="G142" s="41"/>
      <c r="H142" s="41" t="s">
        <v>311</v>
      </c>
      <c r="I142" s="41" t="s">
        <v>225</v>
      </c>
      <c r="J142" s="42">
        <v>1</v>
      </c>
      <c r="K142" s="45" t="s">
        <v>425</v>
      </c>
      <c r="L142" s="41" t="s">
        <v>215</v>
      </c>
      <c r="M142" s="41"/>
      <c r="N142" s="41" t="s">
        <v>270</v>
      </c>
      <c r="O142" s="41" t="s">
        <v>270</v>
      </c>
      <c r="P142" s="44">
        <v>10</v>
      </c>
      <c r="Q142" s="45" t="s">
        <v>428</v>
      </c>
      <c r="R142" s="41" t="s">
        <v>215</v>
      </c>
      <c r="S142" s="41"/>
      <c r="T142" s="41" t="s">
        <v>270</v>
      </c>
      <c r="U142" s="41" t="s">
        <v>270</v>
      </c>
      <c r="V142" s="44">
        <v>10</v>
      </c>
      <c r="W142" s="48" t="s">
        <v>292</v>
      </c>
      <c r="X142" s="41" t="s">
        <v>218</v>
      </c>
    </row>
    <row r="143" spans="1:34">
      <c r="A143" s="22"/>
      <c r="B143" s="38">
        <v>327</v>
      </c>
      <c r="C143" s="39" t="s">
        <v>51</v>
      </c>
      <c r="D143" s="39">
        <v>2006</v>
      </c>
      <c r="E143" s="40">
        <v>3</v>
      </c>
      <c r="F143" s="41" t="s">
        <v>430</v>
      </c>
      <c r="G143" s="41"/>
      <c r="H143" s="41" t="s">
        <v>433</v>
      </c>
      <c r="I143" s="41" t="s">
        <v>225</v>
      </c>
      <c r="J143" s="42">
        <v>1</v>
      </c>
      <c r="K143" s="45" t="s">
        <v>425</v>
      </c>
      <c r="L143" s="41" t="s">
        <v>215</v>
      </c>
      <c r="M143" s="41"/>
      <c r="N143" s="41" t="s">
        <v>270</v>
      </c>
      <c r="O143" s="41" t="s">
        <v>270</v>
      </c>
      <c r="P143" s="44">
        <v>10</v>
      </c>
      <c r="Q143" s="45" t="s">
        <v>428</v>
      </c>
      <c r="R143" s="41" t="s">
        <v>215</v>
      </c>
      <c r="S143" s="41"/>
      <c r="T143" s="41" t="s">
        <v>270</v>
      </c>
      <c r="U143" s="41" t="s">
        <v>270</v>
      </c>
      <c r="V143" s="44">
        <v>10</v>
      </c>
      <c r="W143" s="48" t="s">
        <v>292</v>
      </c>
      <c r="X143" s="41" t="s">
        <v>218</v>
      </c>
    </row>
    <row r="144" spans="1:34">
      <c r="A144" s="22"/>
      <c r="B144" s="38">
        <v>327</v>
      </c>
      <c r="C144" s="39" t="s">
        <v>51</v>
      </c>
      <c r="D144" s="39">
        <v>2006</v>
      </c>
      <c r="E144" s="40">
        <v>3</v>
      </c>
      <c r="F144" s="41" t="s">
        <v>430</v>
      </c>
      <c r="G144" s="41"/>
      <c r="H144" s="41" t="s">
        <v>297</v>
      </c>
      <c r="I144" s="41" t="s">
        <v>225</v>
      </c>
      <c r="J144" s="42">
        <v>1</v>
      </c>
      <c r="K144" s="45" t="s">
        <v>425</v>
      </c>
      <c r="L144" s="41" t="s">
        <v>215</v>
      </c>
      <c r="M144" s="41"/>
      <c r="N144" s="41" t="s">
        <v>270</v>
      </c>
      <c r="O144" s="41" t="s">
        <v>270</v>
      </c>
      <c r="P144" s="44">
        <v>10</v>
      </c>
      <c r="Q144" s="45" t="s">
        <v>428</v>
      </c>
      <c r="R144" s="41" t="s">
        <v>215</v>
      </c>
      <c r="S144" s="41"/>
      <c r="T144" s="41" t="s">
        <v>270</v>
      </c>
      <c r="U144" s="41" t="s">
        <v>270</v>
      </c>
      <c r="V144" s="44">
        <v>10</v>
      </c>
      <c r="W144" s="48" t="s">
        <v>292</v>
      </c>
      <c r="X144" s="41" t="s">
        <v>218</v>
      </c>
    </row>
    <row r="145" spans="1:24">
      <c r="A145" s="22"/>
      <c r="B145" s="38">
        <v>327</v>
      </c>
      <c r="C145" s="39" t="s">
        <v>51</v>
      </c>
      <c r="D145" s="39">
        <v>2006</v>
      </c>
      <c r="E145" s="40">
        <v>3</v>
      </c>
      <c r="F145" s="41" t="s">
        <v>438</v>
      </c>
      <c r="G145" s="41" t="s">
        <v>215</v>
      </c>
      <c r="H145" s="41" t="s">
        <v>431</v>
      </c>
      <c r="I145" s="41" t="s">
        <v>225</v>
      </c>
      <c r="J145" s="42">
        <v>1</v>
      </c>
      <c r="K145" s="45" t="s">
        <v>424</v>
      </c>
      <c r="L145" s="41" t="s">
        <v>215</v>
      </c>
      <c r="M145" s="41"/>
      <c r="N145" s="41" t="s">
        <v>270</v>
      </c>
      <c r="O145" s="41" t="s">
        <v>270</v>
      </c>
      <c r="P145" s="44">
        <v>15</v>
      </c>
      <c r="Q145" s="45" t="s">
        <v>436</v>
      </c>
      <c r="R145" s="41" t="s">
        <v>215</v>
      </c>
      <c r="S145" s="41"/>
      <c r="T145" s="41" t="s">
        <v>270</v>
      </c>
      <c r="U145" s="41" t="s">
        <v>270</v>
      </c>
      <c r="V145" s="44">
        <v>17</v>
      </c>
      <c r="W145" s="48" t="s">
        <v>292</v>
      </c>
      <c r="X145" s="41" t="s">
        <v>218</v>
      </c>
    </row>
    <row r="146" spans="1:24">
      <c r="A146" s="22"/>
      <c r="B146" s="38">
        <v>327</v>
      </c>
      <c r="C146" s="39" t="s">
        <v>51</v>
      </c>
      <c r="D146" s="39">
        <v>2006</v>
      </c>
      <c r="E146" s="40">
        <v>3</v>
      </c>
      <c r="F146" s="41" t="s">
        <v>440</v>
      </c>
      <c r="G146" s="41" t="s">
        <v>439</v>
      </c>
      <c r="H146" s="41"/>
      <c r="I146" s="41" t="s">
        <v>442</v>
      </c>
      <c r="J146" s="49">
        <v>2</v>
      </c>
      <c r="K146" s="45" t="s">
        <v>425</v>
      </c>
      <c r="L146" s="41" t="s">
        <v>215</v>
      </c>
      <c r="M146" s="41"/>
      <c r="N146" s="41" t="s">
        <v>444</v>
      </c>
      <c r="O146" s="47" t="s">
        <v>292</v>
      </c>
      <c r="P146" s="44">
        <v>10</v>
      </c>
      <c r="Q146" s="41" t="s">
        <v>428</v>
      </c>
      <c r="R146" s="41" t="s">
        <v>215</v>
      </c>
      <c r="S146" s="41"/>
      <c r="T146" s="41" t="s">
        <v>443</v>
      </c>
      <c r="U146" s="47" t="s">
        <v>292</v>
      </c>
      <c r="V146" s="44">
        <v>10</v>
      </c>
      <c r="W146" s="48" t="s">
        <v>292</v>
      </c>
      <c r="X146" s="41" t="s">
        <v>218</v>
      </c>
    </row>
    <row r="147" spans="1:24">
      <c r="A147" s="22"/>
      <c r="B147" s="38">
        <v>327</v>
      </c>
      <c r="C147" s="39" t="s">
        <v>51</v>
      </c>
      <c r="D147" s="39">
        <v>2006</v>
      </c>
      <c r="E147" s="40">
        <v>3</v>
      </c>
      <c r="F147" s="41" t="s">
        <v>441</v>
      </c>
      <c r="G147" s="41" t="s">
        <v>439</v>
      </c>
      <c r="H147" s="41"/>
      <c r="I147" s="41" t="s">
        <v>442</v>
      </c>
      <c r="J147" s="49">
        <v>2</v>
      </c>
      <c r="K147" s="45" t="s">
        <v>425</v>
      </c>
      <c r="L147" s="41" t="s">
        <v>215</v>
      </c>
      <c r="M147" s="41"/>
      <c r="N147" s="41" t="s">
        <v>262</v>
      </c>
      <c r="O147" s="47" t="s">
        <v>292</v>
      </c>
      <c r="P147" s="44">
        <v>10</v>
      </c>
      <c r="Q147" s="41" t="s">
        <v>428</v>
      </c>
      <c r="R147" s="41" t="s">
        <v>215</v>
      </c>
      <c r="S147" s="41"/>
      <c r="T147" s="41" t="s">
        <v>445</v>
      </c>
      <c r="U147" s="47" t="s">
        <v>292</v>
      </c>
      <c r="V147" s="44">
        <v>10</v>
      </c>
      <c r="W147" s="48" t="s">
        <v>292</v>
      </c>
      <c r="X147" s="41" t="s">
        <v>218</v>
      </c>
    </row>
    <row r="148" spans="1:24">
      <c r="A148" s="22"/>
      <c r="B148" s="38">
        <v>327</v>
      </c>
      <c r="C148" s="39" t="s">
        <v>51</v>
      </c>
      <c r="D148" s="39">
        <v>2006</v>
      </c>
      <c r="E148" s="40">
        <v>3</v>
      </c>
      <c r="F148" s="41" t="s">
        <v>451</v>
      </c>
      <c r="G148" s="41"/>
      <c r="H148" s="41"/>
      <c r="I148" s="41"/>
      <c r="J148" s="49">
        <v>4</v>
      </c>
      <c r="K148" s="45" t="s">
        <v>452</v>
      </c>
      <c r="L148" s="41">
        <v>25</v>
      </c>
      <c r="M148" s="41">
        <v>25</v>
      </c>
      <c r="N148" s="41"/>
      <c r="O148" s="41"/>
      <c r="P148" s="44"/>
      <c r="Q148" s="41" t="s">
        <v>453</v>
      </c>
      <c r="R148" s="82">
        <f>S148*0.86</f>
        <v>21.5</v>
      </c>
      <c r="S148" s="41">
        <v>25</v>
      </c>
      <c r="T148" s="41"/>
      <c r="U148" s="41"/>
      <c r="V148" s="44"/>
      <c r="W148" s="48" t="s">
        <v>292</v>
      </c>
      <c r="X148" s="41" t="s">
        <v>218</v>
      </c>
    </row>
  </sheetData>
  <sheetProtection algorithmName="SHA-512" hashValue="+/EXp0h/298bfIDQSNXVL9o9eYlb9gTJYd6doaMg3o6aWv6lKF1bPT+BMLRZwbXLoxHxEX3tOelhXhzHsUHauw==" saltValue="RGnish7EHNb5QJTqS0OkFQ==" spinCount="100000" sheet="1" objects="1" scenarios="1" selectLockedCells="1" selectUnlockedCells="1"/>
  <mergeCells count="28">
    <mergeCell ref="K3:K4"/>
    <mergeCell ref="L3:M3"/>
    <mergeCell ref="N3:P3"/>
    <mergeCell ref="I3:I4"/>
    <mergeCell ref="F2:J2"/>
    <mergeCell ref="B2:B4"/>
    <mergeCell ref="A2:A4"/>
    <mergeCell ref="Q2:V2"/>
    <mergeCell ref="W2:W4"/>
    <mergeCell ref="X2:X4"/>
    <mergeCell ref="Q3:Q4"/>
    <mergeCell ref="R3:S3"/>
    <mergeCell ref="T3:V3"/>
    <mergeCell ref="J3:J4"/>
    <mergeCell ref="H3:H4"/>
    <mergeCell ref="G3:G4"/>
    <mergeCell ref="F3:F4"/>
    <mergeCell ref="E2:E4"/>
    <mergeCell ref="D2:D4"/>
    <mergeCell ref="C2:C4"/>
    <mergeCell ref="K2:P2"/>
    <mergeCell ref="Z2:Z4"/>
    <mergeCell ref="AA2:AF2"/>
    <mergeCell ref="AG2:AG4"/>
    <mergeCell ref="AH2:AH4"/>
    <mergeCell ref="AA3:AA4"/>
    <mergeCell ref="AB3:AC3"/>
    <mergeCell ref="AD3:AF3"/>
  </mergeCells>
  <phoneticPr fontId="18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8"/>
  <sheetViews>
    <sheetView zoomScale="90" zoomScaleNormal="90" workbookViewId="0">
      <pane xSplit="10" ySplit="4" topLeftCell="K5" activePane="bottomRight" state="frozen"/>
      <selection pane="topRight" activeCell="L1" sqref="L1"/>
      <selection pane="bottomLeft" activeCell="A4" sqref="A4"/>
      <selection pane="bottomRight" activeCell="B1" sqref="B1"/>
    </sheetView>
  </sheetViews>
  <sheetFormatPr defaultRowHeight="13.5"/>
  <cols>
    <col min="1" max="1" width="3" style="3" customWidth="1"/>
    <col min="2" max="2" width="7.125" style="3" customWidth="1"/>
    <col min="3" max="3" width="9" style="3"/>
    <col min="4" max="4" width="5" style="3" bestFit="1" customWidth="1"/>
    <col min="5" max="5" width="6.375" style="2" bestFit="1" customWidth="1"/>
    <col min="6" max="6" width="34.25" style="3" customWidth="1"/>
    <col min="7" max="7" width="9" style="3"/>
    <col min="8" max="8" width="11.375" style="3" bestFit="1" customWidth="1"/>
    <col min="9" max="9" width="8.625" style="3" customWidth="1"/>
    <col min="10" max="10" width="6.625" style="2" customWidth="1"/>
    <col min="11" max="11" width="9" style="3"/>
    <col min="12" max="16" width="6.625" style="3" customWidth="1"/>
    <col min="17" max="17" width="9" style="3"/>
    <col min="18" max="22" width="6.625" style="3" customWidth="1"/>
    <col min="23" max="24" width="9" style="3"/>
    <col min="25" max="26" width="6.375" style="3" customWidth="1"/>
    <col min="27" max="16384" width="9" style="3"/>
  </cols>
  <sheetData>
    <row r="1" spans="1:35" ht="20.100000000000001" customHeight="1">
      <c r="B1" s="21" t="s">
        <v>550</v>
      </c>
    </row>
    <row r="2" spans="1:35" s="2" customFormat="1" ht="16.5" customHeight="1">
      <c r="A2" s="232"/>
      <c r="B2" s="233" t="s">
        <v>73</v>
      </c>
      <c r="C2" s="230" t="s">
        <v>43</v>
      </c>
      <c r="D2" s="230" t="s">
        <v>0</v>
      </c>
      <c r="E2" s="235" t="s">
        <v>98</v>
      </c>
      <c r="F2" s="239" t="s">
        <v>94</v>
      </c>
      <c r="G2" s="240"/>
      <c r="H2" s="240"/>
      <c r="I2" s="240"/>
      <c r="J2" s="241"/>
      <c r="K2" s="224" t="s">
        <v>77</v>
      </c>
      <c r="L2" s="225"/>
      <c r="M2" s="225"/>
      <c r="N2" s="225"/>
      <c r="O2" s="225"/>
      <c r="P2" s="226"/>
      <c r="Q2" s="227" t="s">
        <v>88</v>
      </c>
      <c r="R2" s="225"/>
      <c r="S2" s="225"/>
      <c r="T2" s="225"/>
      <c r="U2" s="225"/>
      <c r="V2" s="226"/>
      <c r="W2" s="228" t="s">
        <v>85</v>
      </c>
      <c r="X2" s="230" t="s">
        <v>1</v>
      </c>
      <c r="Z2" s="236" t="s">
        <v>98</v>
      </c>
      <c r="AA2" s="197" t="s">
        <v>89</v>
      </c>
      <c r="AB2" s="197"/>
      <c r="AC2" s="197"/>
      <c r="AD2" s="197"/>
      <c r="AE2" s="197"/>
      <c r="AF2" s="197"/>
      <c r="AG2" s="217" t="s">
        <v>85</v>
      </c>
      <c r="AH2" s="217" t="s">
        <v>1</v>
      </c>
    </row>
    <row r="3" spans="1:35">
      <c r="A3" s="232"/>
      <c r="B3" s="234"/>
      <c r="C3" s="231"/>
      <c r="D3" s="231"/>
      <c r="E3" s="231"/>
      <c r="F3" s="218" t="s">
        <v>74</v>
      </c>
      <c r="G3" s="218" t="s">
        <v>75</v>
      </c>
      <c r="H3" s="218" t="s">
        <v>76</v>
      </c>
      <c r="I3" s="218" t="s">
        <v>534</v>
      </c>
      <c r="J3" s="219" t="s">
        <v>93</v>
      </c>
      <c r="K3" s="220" t="s">
        <v>78</v>
      </c>
      <c r="L3" s="221" t="s">
        <v>79</v>
      </c>
      <c r="M3" s="221"/>
      <c r="N3" s="221" t="s">
        <v>80</v>
      </c>
      <c r="O3" s="221"/>
      <c r="P3" s="222"/>
      <c r="Q3" s="223" t="s">
        <v>86</v>
      </c>
      <c r="R3" s="221" t="s">
        <v>79</v>
      </c>
      <c r="S3" s="221"/>
      <c r="T3" s="221" t="s">
        <v>80</v>
      </c>
      <c r="U3" s="221"/>
      <c r="V3" s="222"/>
      <c r="W3" s="229"/>
      <c r="X3" s="231"/>
      <c r="Z3" s="237"/>
      <c r="AA3" s="197" t="s">
        <v>86</v>
      </c>
      <c r="AB3" s="198" t="s">
        <v>79</v>
      </c>
      <c r="AC3" s="198"/>
      <c r="AD3" s="198" t="s">
        <v>80</v>
      </c>
      <c r="AE3" s="198"/>
      <c r="AF3" s="198"/>
      <c r="AG3" s="217"/>
      <c r="AH3" s="217"/>
    </row>
    <row r="4" spans="1:35" ht="14.25" thickBot="1">
      <c r="A4" s="232"/>
      <c r="B4" s="234"/>
      <c r="C4" s="231"/>
      <c r="D4" s="231"/>
      <c r="E4" s="231"/>
      <c r="F4" s="218"/>
      <c r="G4" s="218"/>
      <c r="H4" s="218"/>
      <c r="I4" s="218"/>
      <c r="J4" s="219"/>
      <c r="K4" s="220"/>
      <c r="L4" s="126" t="s">
        <v>81</v>
      </c>
      <c r="M4" s="126" t="s">
        <v>82</v>
      </c>
      <c r="N4" s="126" t="s">
        <v>83</v>
      </c>
      <c r="O4" s="126" t="s">
        <v>84</v>
      </c>
      <c r="P4" s="127" t="s">
        <v>82</v>
      </c>
      <c r="Q4" s="223"/>
      <c r="R4" s="126" t="s">
        <v>81</v>
      </c>
      <c r="S4" s="126" t="s">
        <v>82</v>
      </c>
      <c r="T4" s="126" t="s">
        <v>83</v>
      </c>
      <c r="U4" s="126" t="s">
        <v>84</v>
      </c>
      <c r="V4" s="127" t="s">
        <v>87</v>
      </c>
      <c r="W4" s="229"/>
      <c r="X4" s="231"/>
      <c r="Z4" s="238"/>
      <c r="AA4" s="197"/>
      <c r="AB4" s="35" t="s">
        <v>81</v>
      </c>
      <c r="AC4" s="35" t="s">
        <v>82</v>
      </c>
      <c r="AD4" s="35" t="s">
        <v>83</v>
      </c>
      <c r="AE4" s="35" t="s">
        <v>84</v>
      </c>
      <c r="AF4" s="35" t="s">
        <v>87</v>
      </c>
      <c r="AG4" s="217"/>
      <c r="AH4" s="217"/>
    </row>
    <row r="5" spans="1:35" s="1" customFormat="1">
      <c r="A5" s="11"/>
      <c r="B5" s="139">
        <v>162</v>
      </c>
      <c r="C5" s="140" t="s">
        <v>48</v>
      </c>
      <c r="D5" s="141">
        <v>2015</v>
      </c>
      <c r="E5" s="142">
        <v>1</v>
      </c>
      <c r="F5" s="143" t="s">
        <v>128</v>
      </c>
      <c r="G5" s="143" t="s">
        <v>129</v>
      </c>
      <c r="H5" s="143"/>
      <c r="I5" s="143"/>
      <c r="J5" s="144">
        <v>1</v>
      </c>
      <c r="K5" s="145" t="s">
        <v>95</v>
      </c>
      <c r="L5" s="143">
        <v>0</v>
      </c>
      <c r="M5" s="143">
        <v>23</v>
      </c>
      <c r="N5" s="143"/>
      <c r="O5" s="143"/>
      <c r="P5" s="146"/>
      <c r="Q5" s="147" t="s">
        <v>99</v>
      </c>
      <c r="R5" s="143">
        <v>0</v>
      </c>
      <c r="S5" s="143">
        <v>21</v>
      </c>
      <c r="T5" s="143"/>
      <c r="U5" s="143"/>
      <c r="V5" s="146"/>
      <c r="W5" s="145"/>
      <c r="X5" s="143"/>
      <c r="Z5" s="4"/>
      <c r="AA5" s="4"/>
      <c r="AB5" s="4"/>
      <c r="AC5" s="4"/>
      <c r="AD5" s="4"/>
      <c r="AE5" s="4"/>
      <c r="AF5" s="4"/>
      <c r="AG5" s="4"/>
      <c r="AH5" s="4"/>
    </row>
    <row r="6" spans="1:35" s="1" customFormat="1" ht="14.25" thickBot="1">
      <c r="A6" s="11"/>
      <c r="B6" s="148">
        <v>162</v>
      </c>
      <c r="C6" s="149" t="s">
        <v>48</v>
      </c>
      <c r="D6" s="150">
        <v>2015</v>
      </c>
      <c r="E6" s="151">
        <v>1</v>
      </c>
      <c r="F6" s="152" t="s">
        <v>130</v>
      </c>
      <c r="G6" s="152" t="s">
        <v>129</v>
      </c>
      <c r="H6" s="152"/>
      <c r="I6" s="152"/>
      <c r="J6" s="153">
        <v>1</v>
      </c>
      <c r="K6" s="154" t="s">
        <v>95</v>
      </c>
      <c r="L6" s="152">
        <v>8</v>
      </c>
      <c r="M6" s="152">
        <v>23</v>
      </c>
      <c r="N6" s="152"/>
      <c r="O6" s="152"/>
      <c r="P6" s="155"/>
      <c r="Q6" s="156"/>
      <c r="R6" s="152"/>
      <c r="S6" s="152"/>
      <c r="T6" s="152"/>
      <c r="U6" s="152"/>
      <c r="V6" s="155"/>
      <c r="W6" s="154"/>
      <c r="X6" s="152"/>
      <c r="Z6" s="5"/>
      <c r="AA6" s="5"/>
      <c r="AB6" s="5"/>
      <c r="AC6" s="5"/>
      <c r="AD6" s="5"/>
      <c r="AE6" s="5"/>
      <c r="AF6" s="5"/>
      <c r="AG6" s="5"/>
      <c r="AH6" s="5"/>
    </row>
    <row r="7" spans="1:35" s="1" customFormat="1">
      <c r="A7" s="11"/>
      <c r="B7" s="128">
        <v>248</v>
      </c>
      <c r="C7" s="129" t="s">
        <v>49</v>
      </c>
      <c r="D7" s="130">
        <v>2010</v>
      </c>
      <c r="E7" s="131">
        <v>1</v>
      </c>
      <c r="F7" s="132" t="s">
        <v>173</v>
      </c>
      <c r="G7" s="133" t="s">
        <v>171</v>
      </c>
      <c r="H7" s="132"/>
      <c r="I7" s="132"/>
      <c r="J7" s="134">
        <v>1</v>
      </c>
      <c r="K7" s="135" t="s">
        <v>143</v>
      </c>
      <c r="L7" s="132">
        <v>0</v>
      </c>
      <c r="M7" s="132">
        <v>27</v>
      </c>
      <c r="N7" s="132"/>
      <c r="O7" s="136"/>
      <c r="P7" s="137"/>
      <c r="Q7" s="138" t="s">
        <v>144</v>
      </c>
      <c r="R7" s="132">
        <v>0</v>
      </c>
      <c r="S7" s="132">
        <v>27</v>
      </c>
      <c r="T7" s="132"/>
      <c r="U7" s="136"/>
      <c r="V7" s="137"/>
      <c r="W7" s="135"/>
      <c r="X7" s="132"/>
    </row>
    <row r="8" spans="1:35" s="1" customFormat="1" ht="14.25" thickBot="1">
      <c r="A8" s="11"/>
      <c r="B8" s="157">
        <v>248</v>
      </c>
      <c r="C8" s="158" t="s">
        <v>49</v>
      </c>
      <c r="D8" s="159">
        <v>2010</v>
      </c>
      <c r="E8" s="160">
        <v>1</v>
      </c>
      <c r="F8" s="161" t="s">
        <v>172</v>
      </c>
      <c r="G8" s="161" t="s">
        <v>171</v>
      </c>
      <c r="H8" s="161"/>
      <c r="I8" s="161"/>
      <c r="J8" s="162">
        <v>1</v>
      </c>
      <c r="K8" s="163" t="s">
        <v>143</v>
      </c>
      <c r="L8" s="161">
        <v>3</v>
      </c>
      <c r="M8" s="161">
        <v>27</v>
      </c>
      <c r="N8" s="161"/>
      <c r="O8" s="164"/>
      <c r="P8" s="165"/>
      <c r="Q8" s="166" t="s">
        <v>144</v>
      </c>
      <c r="R8" s="161">
        <v>3</v>
      </c>
      <c r="S8" s="161">
        <v>27</v>
      </c>
      <c r="T8" s="161"/>
      <c r="U8" s="164"/>
      <c r="V8" s="165"/>
      <c r="W8" s="163"/>
      <c r="X8" s="161"/>
    </row>
    <row r="9" spans="1:35" s="1" customFormat="1">
      <c r="A9" s="11"/>
      <c r="B9" s="139">
        <v>350</v>
      </c>
      <c r="C9" s="140" t="s">
        <v>462</v>
      </c>
      <c r="D9" s="141">
        <v>2004</v>
      </c>
      <c r="E9" s="142">
        <v>1</v>
      </c>
      <c r="F9" s="143" t="s">
        <v>532</v>
      </c>
      <c r="G9" s="143" t="s">
        <v>129</v>
      </c>
      <c r="H9" s="143" t="s">
        <v>465</v>
      </c>
      <c r="I9" s="143"/>
      <c r="J9" s="144">
        <v>2</v>
      </c>
      <c r="K9" s="145" t="s">
        <v>463</v>
      </c>
      <c r="L9" s="143">
        <v>7</v>
      </c>
      <c r="M9" s="143">
        <v>30</v>
      </c>
      <c r="N9" s="143"/>
      <c r="O9" s="143"/>
      <c r="P9" s="143"/>
      <c r="Q9" s="147" t="s">
        <v>144</v>
      </c>
      <c r="R9" s="143">
        <v>6</v>
      </c>
      <c r="S9" s="143">
        <v>30</v>
      </c>
      <c r="T9" s="143"/>
      <c r="U9" s="143"/>
      <c r="V9" s="146"/>
      <c r="W9" s="169">
        <v>0.82</v>
      </c>
      <c r="X9" s="143" t="s">
        <v>31</v>
      </c>
      <c r="Z9" s="4"/>
      <c r="AA9" s="4"/>
      <c r="AB9" s="4"/>
      <c r="AC9" s="4"/>
      <c r="AD9" s="4"/>
      <c r="AE9" s="4"/>
      <c r="AF9" s="4"/>
      <c r="AG9" s="4"/>
      <c r="AH9" s="4"/>
    </row>
    <row r="10" spans="1:35" s="1" customFormat="1">
      <c r="A10" s="11"/>
      <c r="B10" s="104">
        <v>350</v>
      </c>
      <c r="C10" s="105" t="s">
        <v>462</v>
      </c>
      <c r="D10" s="106">
        <v>2004</v>
      </c>
      <c r="E10" s="107">
        <v>1</v>
      </c>
      <c r="F10" s="108" t="s">
        <v>532</v>
      </c>
      <c r="G10" s="108" t="s">
        <v>129</v>
      </c>
      <c r="H10" s="108" t="s">
        <v>212</v>
      </c>
      <c r="I10" s="108"/>
      <c r="J10" s="109">
        <v>2</v>
      </c>
      <c r="K10" s="110" t="s">
        <v>463</v>
      </c>
      <c r="L10" s="108">
        <v>11</v>
      </c>
      <c r="M10" s="108">
        <v>30</v>
      </c>
      <c r="N10" s="108"/>
      <c r="O10" s="108"/>
      <c r="P10" s="108"/>
      <c r="Q10" s="112" t="s">
        <v>144</v>
      </c>
      <c r="R10" s="108">
        <v>8</v>
      </c>
      <c r="S10" s="108">
        <v>30</v>
      </c>
      <c r="T10" s="108"/>
      <c r="U10" s="108"/>
      <c r="V10" s="111"/>
      <c r="W10" s="114">
        <v>0.54</v>
      </c>
      <c r="X10" s="108" t="s">
        <v>31</v>
      </c>
    </row>
    <row r="11" spans="1:35" s="1" customFormat="1">
      <c r="A11" s="11"/>
      <c r="B11" s="104">
        <v>350</v>
      </c>
      <c r="C11" s="105" t="s">
        <v>462</v>
      </c>
      <c r="D11" s="106">
        <v>2004</v>
      </c>
      <c r="E11" s="107">
        <v>1</v>
      </c>
      <c r="F11" s="108" t="s">
        <v>532</v>
      </c>
      <c r="G11" s="108" t="s">
        <v>129</v>
      </c>
      <c r="H11" s="108" t="s">
        <v>466</v>
      </c>
      <c r="I11" s="108"/>
      <c r="J11" s="109">
        <v>2</v>
      </c>
      <c r="K11" s="110" t="s">
        <v>463</v>
      </c>
      <c r="L11" s="108">
        <v>9</v>
      </c>
      <c r="M11" s="108">
        <v>30</v>
      </c>
      <c r="N11" s="108"/>
      <c r="O11" s="108"/>
      <c r="P11" s="108"/>
      <c r="Q11" s="112" t="s">
        <v>144</v>
      </c>
      <c r="R11" s="108">
        <v>5</v>
      </c>
      <c r="S11" s="108">
        <v>30</v>
      </c>
      <c r="T11" s="108"/>
      <c r="U11" s="108"/>
      <c r="V11" s="111"/>
      <c r="W11" s="114">
        <v>0.27</v>
      </c>
      <c r="X11" s="108" t="s">
        <v>31</v>
      </c>
    </row>
    <row r="12" spans="1:35" s="1" customFormat="1">
      <c r="A12" s="11"/>
      <c r="B12" s="104">
        <v>350</v>
      </c>
      <c r="C12" s="105" t="s">
        <v>462</v>
      </c>
      <c r="D12" s="106">
        <v>2004</v>
      </c>
      <c r="E12" s="107">
        <v>1</v>
      </c>
      <c r="F12" s="108" t="s">
        <v>531</v>
      </c>
      <c r="G12" s="108" t="s">
        <v>129</v>
      </c>
      <c r="H12" s="108"/>
      <c r="I12" s="108"/>
      <c r="J12" s="109">
        <v>1</v>
      </c>
      <c r="K12" s="110" t="s">
        <v>463</v>
      </c>
      <c r="L12" s="108">
        <v>1</v>
      </c>
      <c r="M12" s="108">
        <v>30</v>
      </c>
      <c r="N12" s="108"/>
      <c r="O12" s="108"/>
      <c r="P12" s="108"/>
      <c r="Q12" s="112" t="s">
        <v>144</v>
      </c>
      <c r="R12" s="108" t="s">
        <v>521</v>
      </c>
      <c r="S12" s="108"/>
      <c r="T12" s="108"/>
      <c r="U12" s="108"/>
      <c r="V12" s="111"/>
      <c r="W12" s="114"/>
      <c r="X12" s="108"/>
    </row>
    <row r="13" spans="1:35" s="1" customFormat="1">
      <c r="A13" s="11"/>
      <c r="B13" s="104">
        <v>350</v>
      </c>
      <c r="C13" s="105" t="s">
        <v>462</v>
      </c>
      <c r="D13" s="106">
        <v>2004</v>
      </c>
      <c r="E13" s="107">
        <v>1</v>
      </c>
      <c r="F13" s="108" t="s">
        <v>530</v>
      </c>
      <c r="G13" s="108" t="s">
        <v>129</v>
      </c>
      <c r="H13" s="108"/>
      <c r="I13" s="108"/>
      <c r="J13" s="109">
        <v>1</v>
      </c>
      <c r="K13" s="110" t="s">
        <v>463</v>
      </c>
      <c r="L13" s="108">
        <v>5</v>
      </c>
      <c r="M13" s="108">
        <v>30</v>
      </c>
      <c r="N13" s="108"/>
      <c r="O13" s="113"/>
      <c r="P13" s="108"/>
      <c r="Q13" s="112" t="s">
        <v>144</v>
      </c>
      <c r="R13" s="108" t="s">
        <v>521</v>
      </c>
      <c r="S13" s="108"/>
      <c r="T13" s="108"/>
      <c r="U13" s="113"/>
      <c r="V13" s="111"/>
      <c r="W13" s="110"/>
      <c r="X13" s="108"/>
    </row>
    <row r="14" spans="1:35" s="1" customFormat="1">
      <c r="A14" s="11"/>
      <c r="B14" s="104">
        <v>350</v>
      </c>
      <c r="C14" s="105" t="s">
        <v>462</v>
      </c>
      <c r="D14" s="106">
        <v>2004</v>
      </c>
      <c r="E14" s="107">
        <v>1</v>
      </c>
      <c r="F14" s="108" t="s">
        <v>529</v>
      </c>
      <c r="G14" s="108" t="s">
        <v>129</v>
      </c>
      <c r="H14" s="108"/>
      <c r="I14" s="108"/>
      <c r="J14" s="109">
        <v>2</v>
      </c>
      <c r="K14" s="110" t="s">
        <v>463</v>
      </c>
      <c r="L14" s="108">
        <v>0</v>
      </c>
      <c r="M14" s="108">
        <v>30</v>
      </c>
      <c r="N14" s="108"/>
      <c r="O14" s="108"/>
      <c r="P14" s="111"/>
      <c r="Q14" s="112" t="s">
        <v>144</v>
      </c>
      <c r="R14" s="108" t="s">
        <v>521</v>
      </c>
      <c r="S14" s="108"/>
      <c r="T14" s="108"/>
      <c r="U14" s="108"/>
      <c r="V14" s="111"/>
      <c r="W14" s="114"/>
      <c r="X14" s="108"/>
      <c r="AI14" s="3"/>
    </row>
    <row r="15" spans="1:35" s="1" customFormat="1">
      <c r="A15" s="11"/>
      <c r="B15" s="104">
        <v>350</v>
      </c>
      <c r="C15" s="105" t="s">
        <v>462</v>
      </c>
      <c r="D15" s="106">
        <v>2004</v>
      </c>
      <c r="E15" s="107">
        <v>1</v>
      </c>
      <c r="F15" s="108" t="s">
        <v>528</v>
      </c>
      <c r="G15" s="108" t="s">
        <v>129</v>
      </c>
      <c r="H15" s="108" t="s">
        <v>465</v>
      </c>
      <c r="I15" s="108"/>
      <c r="J15" s="109">
        <v>1</v>
      </c>
      <c r="K15" s="110" t="s">
        <v>463</v>
      </c>
      <c r="L15" s="108">
        <v>1</v>
      </c>
      <c r="M15" s="108">
        <v>30</v>
      </c>
      <c r="N15" s="108"/>
      <c r="O15" s="108"/>
      <c r="P15" s="111"/>
      <c r="Q15" s="112" t="s">
        <v>144</v>
      </c>
      <c r="R15" s="108">
        <v>2</v>
      </c>
      <c r="S15" s="108">
        <v>30</v>
      </c>
      <c r="T15" s="108"/>
      <c r="U15" s="108"/>
      <c r="V15" s="111"/>
      <c r="W15" s="110"/>
      <c r="X15" s="108"/>
      <c r="AI15" s="3"/>
    </row>
    <row r="16" spans="1:35" s="1" customFormat="1" ht="14.25" thickBot="1">
      <c r="A16" s="11"/>
      <c r="B16" s="148">
        <v>350</v>
      </c>
      <c r="C16" s="149" t="s">
        <v>462</v>
      </c>
      <c r="D16" s="150">
        <v>2004</v>
      </c>
      <c r="E16" s="151">
        <v>1</v>
      </c>
      <c r="F16" s="152" t="s">
        <v>527</v>
      </c>
      <c r="G16" s="152" t="s">
        <v>129</v>
      </c>
      <c r="H16" s="152" t="s">
        <v>490</v>
      </c>
      <c r="I16" s="152"/>
      <c r="J16" s="153">
        <v>1</v>
      </c>
      <c r="K16" s="154" t="s">
        <v>463</v>
      </c>
      <c r="L16" s="152">
        <v>0</v>
      </c>
      <c r="M16" s="152">
        <v>30</v>
      </c>
      <c r="N16" s="170"/>
      <c r="O16" s="170"/>
      <c r="P16" s="171"/>
      <c r="Q16" s="156" t="s">
        <v>144</v>
      </c>
      <c r="R16" s="152">
        <v>0</v>
      </c>
      <c r="S16" s="152">
        <v>30</v>
      </c>
      <c r="T16" s="170"/>
      <c r="U16" s="170"/>
      <c r="V16" s="171"/>
      <c r="W16" s="172"/>
      <c r="X16" s="152"/>
      <c r="Z16" s="5"/>
      <c r="AA16" s="5"/>
      <c r="AB16" s="5"/>
      <c r="AC16" s="5"/>
      <c r="AD16" s="5"/>
      <c r="AE16" s="5"/>
      <c r="AF16" s="5"/>
      <c r="AG16" s="5"/>
      <c r="AH16" s="5"/>
    </row>
    <row r="17" spans="1:35" s="1" customFormat="1">
      <c r="A17" s="11"/>
      <c r="B17" s="128">
        <v>354</v>
      </c>
      <c r="C17" s="129" t="s">
        <v>52</v>
      </c>
      <c r="D17" s="130">
        <v>2003</v>
      </c>
      <c r="E17" s="131">
        <v>1</v>
      </c>
      <c r="F17" s="132" t="s">
        <v>526</v>
      </c>
      <c r="G17" s="132" t="s">
        <v>129</v>
      </c>
      <c r="H17" s="132"/>
      <c r="I17" s="132"/>
      <c r="J17" s="134">
        <v>2</v>
      </c>
      <c r="K17" s="135" t="s">
        <v>475</v>
      </c>
      <c r="L17" s="132">
        <v>0</v>
      </c>
      <c r="M17" s="132">
        <v>10</v>
      </c>
      <c r="N17" s="136"/>
      <c r="O17" s="136"/>
      <c r="P17" s="167"/>
      <c r="Q17" s="138" t="s">
        <v>476</v>
      </c>
      <c r="R17" s="132">
        <v>0</v>
      </c>
      <c r="S17" s="132">
        <v>10</v>
      </c>
      <c r="T17" s="136"/>
      <c r="U17" s="136"/>
      <c r="V17" s="167"/>
      <c r="W17" s="168"/>
      <c r="X17" s="132"/>
    </row>
    <row r="18" spans="1:35" s="1" customFormat="1">
      <c r="A18" s="11"/>
      <c r="B18" s="104">
        <v>354</v>
      </c>
      <c r="C18" s="105" t="s">
        <v>52</v>
      </c>
      <c r="D18" s="106">
        <v>2003</v>
      </c>
      <c r="E18" s="107">
        <v>1</v>
      </c>
      <c r="F18" s="108" t="s">
        <v>525</v>
      </c>
      <c r="G18" s="108" t="s">
        <v>129</v>
      </c>
      <c r="H18" s="108"/>
      <c r="I18" s="108"/>
      <c r="J18" s="109">
        <v>2</v>
      </c>
      <c r="K18" s="110" t="s">
        <v>475</v>
      </c>
      <c r="L18" s="108">
        <v>8</v>
      </c>
      <c r="M18" s="108">
        <v>10</v>
      </c>
      <c r="N18" s="108"/>
      <c r="O18" s="108"/>
      <c r="P18" s="111"/>
      <c r="Q18" s="112" t="s">
        <v>476</v>
      </c>
      <c r="R18" s="108">
        <v>1</v>
      </c>
      <c r="S18" s="108">
        <v>10</v>
      </c>
      <c r="T18" s="108"/>
      <c r="U18" s="108"/>
      <c r="V18" s="111"/>
      <c r="W18" s="110" t="s">
        <v>387</v>
      </c>
      <c r="X18" s="108" t="s">
        <v>111</v>
      </c>
    </row>
    <row r="19" spans="1:35" s="1" customFormat="1" ht="14.25" thickBot="1">
      <c r="A19" s="11"/>
      <c r="B19" s="157">
        <v>354</v>
      </c>
      <c r="C19" s="158" t="s">
        <v>52</v>
      </c>
      <c r="D19" s="159">
        <v>2003</v>
      </c>
      <c r="E19" s="160">
        <v>1</v>
      </c>
      <c r="F19" s="161" t="s">
        <v>502</v>
      </c>
      <c r="G19" s="161" t="s">
        <v>129</v>
      </c>
      <c r="H19" s="161"/>
      <c r="I19" s="161"/>
      <c r="J19" s="162">
        <v>2</v>
      </c>
      <c r="K19" s="163" t="s">
        <v>475</v>
      </c>
      <c r="L19" s="161">
        <v>1</v>
      </c>
      <c r="M19" s="161">
        <v>10</v>
      </c>
      <c r="N19" s="161"/>
      <c r="O19" s="161"/>
      <c r="P19" s="165"/>
      <c r="Q19" s="166" t="s">
        <v>476</v>
      </c>
      <c r="R19" s="161">
        <v>4</v>
      </c>
      <c r="S19" s="161">
        <v>10</v>
      </c>
      <c r="T19" s="161"/>
      <c r="U19" s="161"/>
      <c r="V19" s="165"/>
      <c r="W19" s="163"/>
      <c r="X19" s="161" t="s">
        <v>31</v>
      </c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5" s="1" customFormat="1">
      <c r="A20" s="11"/>
      <c r="B20" s="139">
        <v>366</v>
      </c>
      <c r="C20" s="140" t="s">
        <v>53</v>
      </c>
      <c r="D20" s="141">
        <v>2002</v>
      </c>
      <c r="E20" s="142">
        <v>1</v>
      </c>
      <c r="F20" s="143" t="s">
        <v>524</v>
      </c>
      <c r="G20" s="143" t="s">
        <v>129</v>
      </c>
      <c r="H20" s="143"/>
      <c r="I20" s="143"/>
      <c r="J20" s="144">
        <v>2</v>
      </c>
      <c r="K20" s="145" t="s">
        <v>463</v>
      </c>
      <c r="L20" s="143">
        <v>0</v>
      </c>
      <c r="M20" s="143">
        <v>15</v>
      </c>
      <c r="N20" s="143"/>
      <c r="O20" s="143"/>
      <c r="P20" s="146"/>
      <c r="Q20" s="147" t="s">
        <v>508</v>
      </c>
      <c r="R20" s="143">
        <v>0</v>
      </c>
      <c r="S20" s="143">
        <v>15</v>
      </c>
      <c r="T20" s="143"/>
      <c r="U20" s="143"/>
      <c r="V20" s="146"/>
      <c r="W20" s="145"/>
      <c r="X20" s="143"/>
      <c r="Z20" s="4"/>
      <c r="AA20" s="4"/>
      <c r="AB20" s="4"/>
      <c r="AC20" s="4"/>
      <c r="AD20" s="4"/>
      <c r="AE20" s="4"/>
      <c r="AF20" s="4"/>
      <c r="AG20" s="4"/>
      <c r="AH20" s="4"/>
    </row>
    <row r="21" spans="1:35" s="1" customFormat="1">
      <c r="A21" s="11"/>
      <c r="B21" s="104">
        <v>366</v>
      </c>
      <c r="C21" s="105" t="s">
        <v>53</v>
      </c>
      <c r="D21" s="106">
        <v>2002</v>
      </c>
      <c r="E21" s="107">
        <v>1</v>
      </c>
      <c r="F21" s="108" t="s">
        <v>523</v>
      </c>
      <c r="G21" s="108" t="s">
        <v>129</v>
      </c>
      <c r="H21" s="108" t="s">
        <v>522</v>
      </c>
      <c r="I21" s="108"/>
      <c r="J21" s="109">
        <v>2</v>
      </c>
      <c r="K21" s="110" t="s">
        <v>463</v>
      </c>
      <c r="L21" s="108">
        <v>3</v>
      </c>
      <c r="M21" s="108">
        <v>15</v>
      </c>
      <c r="N21" s="108"/>
      <c r="O21" s="108"/>
      <c r="P21" s="111"/>
      <c r="Q21" s="112" t="s">
        <v>508</v>
      </c>
      <c r="R21" s="108" t="s">
        <v>521</v>
      </c>
      <c r="S21" s="108"/>
      <c r="T21" s="108"/>
      <c r="U21" s="108"/>
      <c r="V21" s="111"/>
      <c r="W21" s="110"/>
      <c r="X21" s="108"/>
    </row>
    <row r="22" spans="1:35">
      <c r="A22" s="11"/>
      <c r="B22" s="104">
        <v>366</v>
      </c>
      <c r="C22" s="105" t="s">
        <v>53</v>
      </c>
      <c r="D22" s="106">
        <v>2002</v>
      </c>
      <c r="E22" s="107">
        <v>1</v>
      </c>
      <c r="F22" s="108" t="s">
        <v>520</v>
      </c>
      <c r="G22" s="108" t="s">
        <v>129</v>
      </c>
      <c r="H22" s="108" t="s">
        <v>212</v>
      </c>
      <c r="I22" s="108"/>
      <c r="J22" s="109">
        <v>1</v>
      </c>
      <c r="K22" s="110" t="s">
        <v>463</v>
      </c>
      <c r="L22" s="108">
        <v>1</v>
      </c>
      <c r="M22" s="108">
        <v>15</v>
      </c>
      <c r="N22" s="108"/>
      <c r="O22" s="108"/>
      <c r="P22" s="111"/>
      <c r="Q22" s="112" t="s">
        <v>508</v>
      </c>
      <c r="R22" s="108">
        <v>1</v>
      </c>
      <c r="S22" s="108">
        <v>15</v>
      </c>
      <c r="T22" s="108"/>
      <c r="U22" s="108"/>
      <c r="V22" s="111"/>
      <c r="W22" s="110"/>
      <c r="X22" s="10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1" customFormat="1" ht="14.25" thickBot="1">
      <c r="A23" s="11"/>
      <c r="B23" s="148">
        <v>366</v>
      </c>
      <c r="C23" s="149" t="s">
        <v>53</v>
      </c>
      <c r="D23" s="150">
        <v>2002</v>
      </c>
      <c r="E23" s="151">
        <v>1</v>
      </c>
      <c r="F23" s="152" t="s">
        <v>519</v>
      </c>
      <c r="G23" s="152" t="s">
        <v>129</v>
      </c>
      <c r="H23" s="152"/>
      <c r="I23" s="152"/>
      <c r="J23" s="153">
        <v>1</v>
      </c>
      <c r="K23" s="154" t="s">
        <v>463</v>
      </c>
      <c r="L23" s="152">
        <v>0</v>
      </c>
      <c r="M23" s="152">
        <v>15</v>
      </c>
      <c r="N23" s="152"/>
      <c r="O23" s="152"/>
      <c r="P23" s="155"/>
      <c r="Q23" s="156" t="s">
        <v>508</v>
      </c>
      <c r="R23" s="152">
        <v>1</v>
      </c>
      <c r="S23" s="152">
        <v>15</v>
      </c>
      <c r="T23" s="152"/>
      <c r="U23" s="152"/>
      <c r="V23" s="155"/>
      <c r="W23" s="154"/>
      <c r="X23" s="152"/>
      <c r="Z23" s="5"/>
      <c r="AA23" s="5"/>
      <c r="AB23" s="5"/>
      <c r="AC23" s="5"/>
      <c r="AD23" s="5"/>
      <c r="AE23" s="5"/>
      <c r="AF23" s="5"/>
      <c r="AG23" s="5"/>
      <c r="AH23" s="5"/>
    </row>
    <row r="24" spans="1:35" s="1" customFormat="1">
      <c r="A24" s="11"/>
      <c r="B24" s="128">
        <v>72</v>
      </c>
      <c r="C24" s="129" t="s">
        <v>47</v>
      </c>
      <c r="D24" s="130">
        <v>2022</v>
      </c>
      <c r="E24" s="131">
        <v>2</v>
      </c>
      <c r="F24" s="132" t="s">
        <v>201</v>
      </c>
      <c r="G24" s="132" t="s">
        <v>202</v>
      </c>
      <c r="H24" s="132"/>
      <c r="I24" s="132"/>
      <c r="J24" s="134">
        <v>2</v>
      </c>
      <c r="K24" s="135" t="s">
        <v>174</v>
      </c>
      <c r="L24" s="132">
        <v>8</v>
      </c>
      <c r="M24" s="132">
        <v>27</v>
      </c>
      <c r="N24" s="132"/>
      <c r="O24" s="132"/>
      <c r="P24" s="137"/>
      <c r="Q24" s="138" t="s">
        <v>179</v>
      </c>
      <c r="R24" s="132">
        <v>9</v>
      </c>
      <c r="S24" s="132">
        <v>27</v>
      </c>
      <c r="T24" s="132"/>
      <c r="U24" s="132"/>
      <c r="V24" s="137"/>
      <c r="W24" s="168">
        <v>0.76</v>
      </c>
      <c r="X24" s="132" t="s">
        <v>218</v>
      </c>
      <c r="Z24" s="1">
        <v>4</v>
      </c>
      <c r="AA24" s="1" t="s">
        <v>180</v>
      </c>
      <c r="AB24" s="1">
        <v>13</v>
      </c>
      <c r="AC24" s="1">
        <v>27</v>
      </c>
      <c r="AG24" s="1">
        <v>0.16</v>
      </c>
      <c r="AH24" s="1" t="s">
        <v>218</v>
      </c>
    </row>
    <row r="25" spans="1:35" s="1" customFormat="1">
      <c r="A25" s="11"/>
      <c r="B25" s="104">
        <v>72</v>
      </c>
      <c r="C25" s="105" t="s">
        <v>47</v>
      </c>
      <c r="D25" s="106">
        <v>2022</v>
      </c>
      <c r="E25" s="107">
        <v>2</v>
      </c>
      <c r="F25" s="108" t="s">
        <v>222</v>
      </c>
      <c r="G25" s="108" t="s">
        <v>202</v>
      </c>
      <c r="H25" s="108"/>
      <c r="I25" s="108"/>
      <c r="J25" s="109">
        <v>2</v>
      </c>
      <c r="K25" s="110" t="s">
        <v>174</v>
      </c>
      <c r="L25" s="108">
        <v>0</v>
      </c>
      <c r="M25" s="108">
        <v>27</v>
      </c>
      <c r="N25" s="108"/>
      <c r="O25" s="108"/>
      <c r="P25" s="111"/>
      <c r="Q25" s="112" t="s">
        <v>179</v>
      </c>
      <c r="R25" s="108">
        <v>0</v>
      </c>
      <c r="S25" s="108">
        <v>27</v>
      </c>
      <c r="T25" s="108"/>
      <c r="U25" s="108"/>
      <c r="V25" s="111"/>
      <c r="W25" s="114"/>
      <c r="X25" s="108"/>
      <c r="Z25" s="1">
        <v>4</v>
      </c>
      <c r="AA25" s="1" t="s">
        <v>180</v>
      </c>
      <c r="AB25" s="1">
        <v>0</v>
      </c>
      <c r="AC25" s="1">
        <v>27</v>
      </c>
    </row>
    <row r="26" spans="1:35" s="1" customFormat="1" ht="14.25" thickBot="1">
      <c r="A26" s="11"/>
      <c r="B26" s="157">
        <v>72</v>
      </c>
      <c r="C26" s="158" t="s">
        <v>47</v>
      </c>
      <c r="D26" s="159">
        <v>2022</v>
      </c>
      <c r="E26" s="160">
        <v>2</v>
      </c>
      <c r="F26" s="161" t="s">
        <v>223</v>
      </c>
      <c r="G26" s="161" t="s">
        <v>202</v>
      </c>
      <c r="H26" s="161"/>
      <c r="I26" s="161"/>
      <c r="J26" s="162">
        <v>1</v>
      </c>
      <c r="K26" s="163" t="s">
        <v>174</v>
      </c>
      <c r="L26" s="161">
        <v>0</v>
      </c>
      <c r="M26" s="161">
        <v>27</v>
      </c>
      <c r="N26" s="161"/>
      <c r="O26" s="161"/>
      <c r="P26" s="165"/>
      <c r="Q26" s="166" t="s">
        <v>179</v>
      </c>
      <c r="R26" s="161">
        <v>0</v>
      </c>
      <c r="S26" s="161">
        <v>27</v>
      </c>
      <c r="T26" s="161"/>
      <c r="U26" s="161"/>
      <c r="V26" s="165"/>
      <c r="W26" s="173"/>
      <c r="X26" s="161"/>
      <c r="Z26" s="1">
        <v>4</v>
      </c>
      <c r="AA26" s="1" t="s">
        <v>180</v>
      </c>
      <c r="AB26" s="1">
        <v>0</v>
      </c>
      <c r="AC26" s="1">
        <v>27</v>
      </c>
    </row>
    <row r="27" spans="1:35" s="1" customFormat="1">
      <c r="A27" s="11"/>
      <c r="B27" s="139">
        <v>61</v>
      </c>
      <c r="C27" s="140" t="s">
        <v>248</v>
      </c>
      <c r="D27" s="141">
        <v>2022</v>
      </c>
      <c r="E27" s="142">
        <v>2</v>
      </c>
      <c r="F27" s="143" t="s">
        <v>535</v>
      </c>
      <c r="G27" s="175" t="s">
        <v>235</v>
      </c>
      <c r="H27" s="143" t="s">
        <v>224</v>
      </c>
      <c r="I27" s="143" t="s">
        <v>225</v>
      </c>
      <c r="J27" s="144">
        <v>2</v>
      </c>
      <c r="K27" s="145" t="s">
        <v>226</v>
      </c>
      <c r="L27" s="143"/>
      <c r="M27" s="143"/>
      <c r="N27" s="143" t="s">
        <v>250</v>
      </c>
      <c r="O27" s="143" t="s">
        <v>251</v>
      </c>
      <c r="P27" s="146">
        <v>35</v>
      </c>
      <c r="Q27" s="147" t="s">
        <v>228</v>
      </c>
      <c r="R27" s="143"/>
      <c r="S27" s="143"/>
      <c r="T27" s="143" t="s">
        <v>238</v>
      </c>
      <c r="U27" s="143" t="s">
        <v>237</v>
      </c>
      <c r="V27" s="146">
        <v>35</v>
      </c>
      <c r="W27" s="145">
        <v>1.4999999999999999E-2</v>
      </c>
      <c r="X27" s="143" t="s">
        <v>274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35" s="1" customFormat="1">
      <c r="A28" s="11"/>
      <c r="B28" s="104">
        <v>61</v>
      </c>
      <c r="C28" s="105" t="s">
        <v>46</v>
      </c>
      <c r="D28" s="106">
        <v>2022</v>
      </c>
      <c r="E28" s="107">
        <v>2</v>
      </c>
      <c r="F28" s="108" t="s">
        <v>249</v>
      </c>
      <c r="G28" s="108" t="s">
        <v>235</v>
      </c>
      <c r="H28" s="108" t="s">
        <v>213</v>
      </c>
      <c r="I28" s="108" t="s">
        <v>225</v>
      </c>
      <c r="J28" s="109">
        <v>2</v>
      </c>
      <c r="K28" s="110" t="s">
        <v>226</v>
      </c>
      <c r="L28" s="108"/>
      <c r="M28" s="108"/>
      <c r="N28" s="108" t="s">
        <v>252</v>
      </c>
      <c r="O28" s="108" t="s">
        <v>253</v>
      </c>
      <c r="P28" s="111">
        <v>35</v>
      </c>
      <c r="Q28" s="112" t="s">
        <v>228</v>
      </c>
      <c r="R28" s="108"/>
      <c r="S28" s="108"/>
      <c r="T28" s="108" t="s">
        <v>250</v>
      </c>
      <c r="U28" s="108" t="s">
        <v>241</v>
      </c>
      <c r="V28" s="111">
        <v>35</v>
      </c>
      <c r="W28" s="114" t="s">
        <v>157</v>
      </c>
      <c r="X28" s="108" t="s">
        <v>274</v>
      </c>
    </row>
    <row r="29" spans="1:35" s="1" customFormat="1">
      <c r="A29" s="11"/>
      <c r="B29" s="104">
        <v>61</v>
      </c>
      <c r="C29" s="105" t="s">
        <v>46</v>
      </c>
      <c r="D29" s="106">
        <v>2022</v>
      </c>
      <c r="E29" s="107">
        <v>2</v>
      </c>
      <c r="F29" s="108" t="s">
        <v>249</v>
      </c>
      <c r="G29" s="108" t="s">
        <v>235</v>
      </c>
      <c r="H29" s="108" t="s">
        <v>214</v>
      </c>
      <c r="I29" s="108" t="s">
        <v>225</v>
      </c>
      <c r="J29" s="109">
        <v>2</v>
      </c>
      <c r="K29" s="110" t="s">
        <v>226</v>
      </c>
      <c r="L29" s="108"/>
      <c r="M29" s="108"/>
      <c r="N29" s="108" t="s">
        <v>252</v>
      </c>
      <c r="O29" s="108" t="s">
        <v>254</v>
      </c>
      <c r="P29" s="111">
        <v>35</v>
      </c>
      <c r="Q29" s="112" t="s">
        <v>228</v>
      </c>
      <c r="R29" s="108"/>
      <c r="S29" s="108"/>
      <c r="T29" s="108" t="s">
        <v>250</v>
      </c>
      <c r="U29" s="108" t="s">
        <v>255</v>
      </c>
      <c r="V29" s="111">
        <v>35</v>
      </c>
      <c r="W29" s="110">
        <v>1E-3</v>
      </c>
      <c r="X29" s="108" t="s">
        <v>274</v>
      </c>
    </row>
    <row r="30" spans="1:35" s="1" customFormat="1">
      <c r="A30" s="11"/>
      <c r="B30" s="104">
        <v>61</v>
      </c>
      <c r="C30" s="105" t="s">
        <v>46</v>
      </c>
      <c r="D30" s="106">
        <v>2022</v>
      </c>
      <c r="E30" s="107">
        <v>2</v>
      </c>
      <c r="F30" s="108" t="s">
        <v>249</v>
      </c>
      <c r="G30" s="108" t="s">
        <v>235</v>
      </c>
      <c r="H30" s="108" t="s">
        <v>231</v>
      </c>
      <c r="I30" s="108" t="s">
        <v>225</v>
      </c>
      <c r="J30" s="109">
        <v>2</v>
      </c>
      <c r="K30" s="110" t="s">
        <v>226</v>
      </c>
      <c r="L30" s="108"/>
      <c r="M30" s="108"/>
      <c r="N30" s="108" t="s">
        <v>229</v>
      </c>
      <c r="O30" s="113" t="s">
        <v>230</v>
      </c>
      <c r="P30" s="111">
        <v>35</v>
      </c>
      <c r="Q30" s="112" t="s">
        <v>228</v>
      </c>
      <c r="R30" s="108"/>
      <c r="S30" s="108"/>
      <c r="T30" s="108" t="s">
        <v>250</v>
      </c>
      <c r="U30" s="113" t="s">
        <v>256</v>
      </c>
      <c r="V30" s="111">
        <v>35</v>
      </c>
      <c r="W30" s="114" t="s">
        <v>157</v>
      </c>
      <c r="X30" s="108" t="s">
        <v>274</v>
      </c>
    </row>
    <row r="31" spans="1:35" s="1" customFormat="1">
      <c r="A31" s="11"/>
      <c r="B31" s="104">
        <v>61</v>
      </c>
      <c r="C31" s="105" t="s">
        <v>46</v>
      </c>
      <c r="D31" s="106">
        <v>2022</v>
      </c>
      <c r="E31" s="107">
        <v>2</v>
      </c>
      <c r="F31" s="108" t="s">
        <v>249</v>
      </c>
      <c r="G31" s="108" t="s">
        <v>235</v>
      </c>
      <c r="H31" s="108" t="s">
        <v>232</v>
      </c>
      <c r="I31" s="108" t="s">
        <v>225</v>
      </c>
      <c r="J31" s="109">
        <v>2</v>
      </c>
      <c r="K31" s="110" t="s">
        <v>226</v>
      </c>
      <c r="L31" s="108"/>
      <c r="M31" s="108"/>
      <c r="N31" s="108" t="s">
        <v>229</v>
      </c>
      <c r="O31" s="113" t="s">
        <v>230</v>
      </c>
      <c r="P31" s="108">
        <v>35</v>
      </c>
      <c r="Q31" s="112" t="s">
        <v>228</v>
      </c>
      <c r="R31" s="108"/>
      <c r="S31" s="108"/>
      <c r="T31" s="108" t="s">
        <v>257</v>
      </c>
      <c r="U31" s="113" t="s">
        <v>258</v>
      </c>
      <c r="V31" s="111">
        <v>35</v>
      </c>
      <c r="W31" s="114" t="s">
        <v>157</v>
      </c>
      <c r="X31" s="108" t="s">
        <v>274</v>
      </c>
    </row>
    <row r="32" spans="1:35" s="1" customFormat="1">
      <c r="A32" s="11"/>
      <c r="B32" s="104">
        <v>61</v>
      </c>
      <c r="C32" s="105" t="s">
        <v>46</v>
      </c>
      <c r="D32" s="106">
        <v>2022</v>
      </c>
      <c r="E32" s="107">
        <v>2</v>
      </c>
      <c r="F32" s="108" t="s">
        <v>249</v>
      </c>
      <c r="G32" s="108" t="s">
        <v>235</v>
      </c>
      <c r="H32" s="108" t="s">
        <v>233</v>
      </c>
      <c r="I32" s="108" t="s">
        <v>225</v>
      </c>
      <c r="J32" s="109">
        <v>2</v>
      </c>
      <c r="K32" s="110" t="s">
        <v>226</v>
      </c>
      <c r="L32" s="108"/>
      <c r="M32" s="108"/>
      <c r="N32" s="108" t="s">
        <v>229</v>
      </c>
      <c r="O32" s="108" t="s">
        <v>230</v>
      </c>
      <c r="P32" s="108">
        <v>35</v>
      </c>
      <c r="Q32" s="112" t="s">
        <v>228</v>
      </c>
      <c r="R32" s="108"/>
      <c r="S32" s="108"/>
      <c r="T32" s="108" t="s">
        <v>229</v>
      </c>
      <c r="U32" s="108" t="s">
        <v>230</v>
      </c>
      <c r="V32" s="111">
        <v>35</v>
      </c>
      <c r="W32" s="110">
        <v>3.0000000000000001E-3</v>
      </c>
      <c r="X32" s="108" t="s">
        <v>274</v>
      </c>
    </row>
    <row r="33" spans="1:35" s="1" customFormat="1">
      <c r="A33" s="11"/>
      <c r="B33" s="104">
        <v>61</v>
      </c>
      <c r="C33" s="105" t="s">
        <v>46</v>
      </c>
      <c r="D33" s="106">
        <v>2022</v>
      </c>
      <c r="E33" s="107">
        <v>2</v>
      </c>
      <c r="F33" s="108" t="s">
        <v>259</v>
      </c>
      <c r="G33" s="108"/>
      <c r="H33" s="108" t="s">
        <v>224</v>
      </c>
      <c r="I33" s="108" t="s">
        <v>225</v>
      </c>
      <c r="J33" s="109">
        <v>1</v>
      </c>
      <c r="K33" s="110" t="s">
        <v>226</v>
      </c>
      <c r="L33" s="108"/>
      <c r="M33" s="108"/>
      <c r="N33" s="108" t="s">
        <v>229</v>
      </c>
      <c r="O33" s="108" t="s">
        <v>230</v>
      </c>
      <c r="P33" s="108">
        <v>35</v>
      </c>
      <c r="Q33" s="112" t="s">
        <v>228</v>
      </c>
      <c r="R33" s="108"/>
      <c r="S33" s="108"/>
      <c r="T33" s="108" t="s">
        <v>229</v>
      </c>
      <c r="U33" s="108" t="s">
        <v>230</v>
      </c>
      <c r="V33" s="111">
        <v>35</v>
      </c>
      <c r="W33" s="110">
        <v>0.96699999999999997</v>
      </c>
      <c r="X33" s="108" t="s">
        <v>218</v>
      </c>
    </row>
    <row r="34" spans="1:35" s="1" customFormat="1">
      <c r="A34" s="11"/>
      <c r="B34" s="104">
        <v>61</v>
      </c>
      <c r="C34" s="105" t="s">
        <v>46</v>
      </c>
      <c r="D34" s="106">
        <v>2022</v>
      </c>
      <c r="E34" s="107">
        <v>2</v>
      </c>
      <c r="F34" s="108" t="s">
        <v>259</v>
      </c>
      <c r="G34" s="108"/>
      <c r="H34" s="108" t="s">
        <v>213</v>
      </c>
      <c r="I34" s="108" t="s">
        <v>225</v>
      </c>
      <c r="J34" s="109">
        <v>1</v>
      </c>
      <c r="K34" s="110" t="s">
        <v>226</v>
      </c>
      <c r="L34" s="116"/>
      <c r="M34" s="108"/>
      <c r="N34" s="108" t="s">
        <v>229</v>
      </c>
      <c r="O34" s="108" t="s">
        <v>230</v>
      </c>
      <c r="P34" s="111">
        <v>35</v>
      </c>
      <c r="Q34" s="112" t="s">
        <v>228</v>
      </c>
      <c r="R34" s="108"/>
      <c r="S34" s="108"/>
      <c r="T34" s="108" t="s">
        <v>229</v>
      </c>
      <c r="U34" s="108" t="s">
        <v>230</v>
      </c>
      <c r="V34" s="111">
        <v>35</v>
      </c>
      <c r="W34" s="110">
        <v>0.36899999999999999</v>
      </c>
      <c r="X34" s="108" t="s">
        <v>218</v>
      </c>
    </row>
    <row r="35" spans="1:35" s="1" customFormat="1">
      <c r="A35" s="11"/>
      <c r="B35" s="104">
        <v>61</v>
      </c>
      <c r="C35" s="105" t="s">
        <v>46</v>
      </c>
      <c r="D35" s="106">
        <v>2022</v>
      </c>
      <c r="E35" s="107">
        <v>2</v>
      </c>
      <c r="F35" s="108" t="s">
        <v>259</v>
      </c>
      <c r="G35" s="108"/>
      <c r="H35" s="108" t="s">
        <v>214</v>
      </c>
      <c r="I35" s="108" t="s">
        <v>225</v>
      </c>
      <c r="J35" s="109">
        <v>1</v>
      </c>
      <c r="K35" s="110" t="s">
        <v>226</v>
      </c>
      <c r="L35" s="108"/>
      <c r="M35" s="108"/>
      <c r="N35" s="108" t="s">
        <v>229</v>
      </c>
      <c r="O35" s="108" t="s">
        <v>230</v>
      </c>
      <c r="P35" s="111">
        <v>35</v>
      </c>
      <c r="Q35" s="112" t="s">
        <v>228</v>
      </c>
      <c r="R35" s="108"/>
      <c r="S35" s="108"/>
      <c r="T35" s="108" t="s">
        <v>229</v>
      </c>
      <c r="U35" s="108" t="s">
        <v>230</v>
      </c>
      <c r="V35" s="111">
        <v>35</v>
      </c>
      <c r="W35" s="110">
        <v>0.64400000000000002</v>
      </c>
      <c r="X35" s="108" t="s">
        <v>218</v>
      </c>
    </row>
    <row r="36" spans="1:35" s="1" customFormat="1">
      <c r="A36" s="11"/>
      <c r="B36" s="104">
        <v>61</v>
      </c>
      <c r="C36" s="105" t="s">
        <v>46</v>
      </c>
      <c r="D36" s="106">
        <v>2022</v>
      </c>
      <c r="E36" s="107">
        <v>2</v>
      </c>
      <c r="F36" s="108" t="s">
        <v>259</v>
      </c>
      <c r="G36" s="108"/>
      <c r="H36" s="108" t="s">
        <v>231</v>
      </c>
      <c r="I36" s="108" t="s">
        <v>225</v>
      </c>
      <c r="J36" s="109">
        <v>1</v>
      </c>
      <c r="K36" s="110" t="s">
        <v>226</v>
      </c>
      <c r="L36" s="108"/>
      <c r="M36" s="108"/>
      <c r="N36" s="108" t="s">
        <v>229</v>
      </c>
      <c r="O36" s="108" t="s">
        <v>230</v>
      </c>
      <c r="P36" s="111">
        <v>35</v>
      </c>
      <c r="Q36" s="112" t="s">
        <v>228</v>
      </c>
      <c r="R36" s="108"/>
      <c r="S36" s="108"/>
      <c r="T36" s="108" t="s">
        <v>229</v>
      </c>
      <c r="U36" s="108" t="s">
        <v>230</v>
      </c>
      <c r="V36" s="111">
        <v>35</v>
      </c>
      <c r="W36" s="110">
        <v>0.86</v>
      </c>
      <c r="X36" s="108" t="s">
        <v>218</v>
      </c>
    </row>
    <row r="37" spans="1:35" s="1" customFormat="1">
      <c r="A37" s="11"/>
      <c r="B37" s="104">
        <v>61</v>
      </c>
      <c r="C37" s="105" t="s">
        <v>46</v>
      </c>
      <c r="D37" s="106">
        <v>2022</v>
      </c>
      <c r="E37" s="107">
        <v>2</v>
      </c>
      <c r="F37" s="108" t="s">
        <v>259</v>
      </c>
      <c r="G37" s="108"/>
      <c r="H37" s="108" t="s">
        <v>232</v>
      </c>
      <c r="I37" s="108" t="s">
        <v>225</v>
      </c>
      <c r="J37" s="109">
        <v>1</v>
      </c>
      <c r="K37" s="110" t="s">
        <v>226</v>
      </c>
      <c r="L37" s="108"/>
      <c r="M37" s="108"/>
      <c r="N37" s="108" t="s">
        <v>260</v>
      </c>
      <c r="O37" s="108"/>
      <c r="P37" s="111">
        <v>35</v>
      </c>
      <c r="Q37" s="112" t="s">
        <v>228</v>
      </c>
      <c r="R37" s="108"/>
      <c r="S37" s="108"/>
      <c r="T37" s="108" t="s">
        <v>229</v>
      </c>
      <c r="U37" s="108" t="s">
        <v>230</v>
      </c>
      <c r="V37" s="111">
        <v>35</v>
      </c>
      <c r="W37" s="110" t="s">
        <v>260</v>
      </c>
      <c r="X37" s="108"/>
    </row>
    <row r="38" spans="1:35" s="1" customFormat="1">
      <c r="A38" s="11"/>
      <c r="B38" s="104">
        <v>61</v>
      </c>
      <c r="C38" s="105" t="s">
        <v>46</v>
      </c>
      <c r="D38" s="106">
        <v>2022</v>
      </c>
      <c r="E38" s="107">
        <v>2</v>
      </c>
      <c r="F38" s="108" t="s">
        <v>259</v>
      </c>
      <c r="G38" s="108"/>
      <c r="H38" s="108" t="s">
        <v>233</v>
      </c>
      <c r="I38" s="108" t="s">
        <v>225</v>
      </c>
      <c r="J38" s="109">
        <v>1</v>
      </c>
      <c r="K38" s="110" t="s">
        <v>226</v>
      </c>
      <c r="L38" s="108"/>
      <c r="M38" s="108"/>
      <c r="N38" s="108" t="s">
        <v>260</v>
      </c>
      <c r="O38" s="108"/>
      <c r="P38" s="111">
        <v>35</v>
      </c>
      <c r="Q38" s="112" t="s">
        <v>228</v>
      </c>
      <c r="R38" s="108"/>
      <c r="S38" s="108"/>
      <c r="T38" s="108" t="s">
        <v>261</v>
      </c>
      <c r="U38" s="108" t="s">
        <v>230</v>
      </c>
      <c r="V38" s="111">
        <v>35</v>
      </c>
      <c r="W38" s="110" t="s">
        <v>260</v>
      </c>
      <c r="X38" s="108"/>
    </row>
    <row r="39" spans="1:35" s="1" customFormat="1">
      <c r="A39" s="11"/>
      <c r="B39" s="104">
        <v>61</v>
      </c>
      <c r="C39" s="105" t="s">
        <v>46</v>
      </c>
      <c r="D39" s="106">
        <v>2022</v>
      </c>
      <c r="E39" s="107">
        <v>2</v>
      </c>
      <c r="F39" s="108" t="s">
        <v>275</v>
      </c>
      <c r="G39" s="108" t="s">
        <v>202</v>
      </c>
      <c r="H39" s="108"/>
      <c r="I39" s="108"/>
      <c r="J39" s="109">
        <v>1</v>
      </c>
      <c r="K39" s="110" t="s">
        <v>226</v>
      </c>
      <c r="L39" s="108">
        <v>6</v>
      </c>
      <c r="M39" s="108">
        <v>35</v>
      </c>
      <c r="N39" s="108"/>
      <c r="O39" s="108"/>
      <c r="P39" s="111"/>
      <c r="Q39" s="112" t="s">
        <v>228</v>
      </c>
      <c r="R39" s="108">
        <v>4</v>
      </c>
      <c r="S39" s="108">
        <v>35</v>
      </c>
      <c r="T39" s="108"/>
      <c r="U39" s="108"/>
      <c r="V39" s="111"/>
      <c r="W39" s="110"/>
      <c r="X39" s="108"/>
    </row>
    <row r="40" spans="1:35" s="1" customFormat="1">
      <c r="A40" s="11"/>
      <c r="B40" s="104">
        <v>61</v>
      </c>
      <c r="C40" s="105" t="s">
        <v>46</v>
      </c>
      <c r="D40" s="106">
        <v>2022</v>
      </c>
      <c r="E40" s="107">
        <v>2</v>
      </c>
      <c r="F40" s="108" t="s">
        <v>276</v>
      </c>
      <c r="G40" s="108" t="s">
        <v>202</v>
      </c>
      <c r="H40" s="108"/>
      <c r="I40" s="108"/>
      <c r="J40" s="109">
        <v>1</v>
      </c>
      <c r="K40" s="110" t="s">
        <v>226</v>
      </c>
      <c r="L40" s="108">
        <v>0</v>
      </c>
      <c r="M40" s="108">
        <v>35</v>
      </c>
      <c r="N40" s="108"/>
      <c r="O40" s="108"/>
      <c r="P40" s="111"/>
      <c r="Q40" s="112" t="s">
        <v>228</v>
      </c>
      <c r="R40" s="108">
        <v>1</v>
      </c>
      <c r="S40" s="108">
        <v>35</v>
      </c>
      <c r="T40" s="108"/>
      <c r="U40" s="108"/>
      <c r="V40" s="111"/>
      <c r="W40" s="110"/>
      <c r="X40" s="108"/>
    </row>
    <row r="41" spans="1:35" s="1" customFormat="1">
      <c r="A41" s="11"/>
      <c r="B41" s="104">
        <v>61</v>
      </c>
      <c r="C41" s="105" t="s">
        <v>46</v>
      </c>
      <c r="D41" s="106">
        <v>2022</v>
      </c>
      <c r="E41" s="107">
        <v>2</v>
      </c>
      <c r="F41" s="108" t="s">
        <v>277</v>
      </c>
      <c r="G41" s="108" t="s">
        <v>202</v>
      </c>
      <c r="H41" s="108"/>
      <c r="I41" s="108"/>
      <c r="J41" s="109">
        <v>2</v>
      </c>
      <c r="K41" s="110" t="s">
        <v>226</v>
      </c>
      <c r="L41" s="108">
        <v>0</v>
      </c>
      <c r="M41" s="108">
        <v>35</v>
      </c>
      <c r="N41" s="108"/>
      <c r="O41" s="108"/>
      <c r="P41" s="111"/>
      <c r="Q41" s="112" t="s">
        <v>228</v>
      </c>
      <c r="R41" s="108">
        <v>0</v>
      </c>
      <c r="S41" s="108">
        <v>35</v>
      </c>
      <c r="T41" s="108"/>
      <c r="U41" s="108"/>
      <c r="V41" s="111"/>
      <c r="W41" s="110"/>
      <c r="X41" s="108"/>
      <c r="AI41" s="3"/>
    </row>
    <row r="42" spans="1:35" s="1" customFormat="1">
      <c r="A42" s="11"/>
      <c r="B42" s="104">
        <v>61</v>
      </c>
      <c r="C42" s="105" t="s">
        <v>46</v>
      </c>
      <c r="D42" s="106">
        <v>2022</v>
      </c>
      <c r="E42" s="107">
        <v>2</v>
      </c>
      <c r="F42" s="108" t="s">
        <v>278</v>
      </c>
      <c r="G42" s="108" t="s">
        <v>202</v>
      </c>
      <c r="H42" s="108"/>
      <c r="I42" s="108"/>
      <c r="J42" s="109">
        <v>1</v>
      </c>
      <c r="K42" s="110" t="s">
        <v>226</v>
      </c>
      <c r="L42" s="108">
        <v>0</v>
      </c>
      <c r="M42" s="108">
        <v>35</v>
      </c>
      <c r="N42" s="108"/>
      <c r="O42" s="108"/>
      <c r="P42" s="111"/>
      <c r="Q42" s="112" t="s">
        <v>228</v>
      </c>
      <c r="R42" s="108">
        <v>0</v>
      </c>
      <c r="S42" s="108">
        <v>35</v>
      </c>
      <c r="T42" s="108"/>
      <c r="U42" s="108"/>
      <c r="V42" s="111"/>
      <c r="W42" s="110"/>
      <c r="X42" s="108"/>
    </row>
    <row r="43" spans="1:35" s="1" customFormat="1">
      <c r="A43" s="11"/>
      <c r="B43" s="104">
        <v>61</v>
      </c>
      <c r="C43" s="105" t="s">
        <v>46</v>
      </c>
      <c r="D43" s="106">
        <v>2022</v>
      </c>
      <c r="E43" s="107">
        <v>2</v>
      </c>
      <c r="F43" s="108" t="s">
        <v>279</v>
      </c>
      <c r="G43" s="108" t="s">
        <v>202</v>
      </c>
      <c r="H43" s="108"/>
      <c r="I43" s="108"/>
      <c r="J43" s="109">
        <v>2</v>
      </c>
      <c r="K43" s="110" t="s">
        <v>226</v>
      </c>
      <c r="L43" s="108">
        <v>0</v>
      </c>
      <c r="M43" s="108">
        <v>35</v>
      </c>
      <c r="N43" s="108"/>
      <c r="O43" s="108"/>
      <c r="P43" s="111"/>
      <c r="Q43" s="112" t="s">
        <v>228</v>
      </c>
      <c r="R43" s="108">
        <v>0</v>
      </c>
      <c r="S43" s="108">
        <v>35</v>
      </c>
      <c r="T43" s="108"/>
      <c r="U43" s="108"/>
      <c r="V43" s="111"/>
      <c r="W43" s="110"/>
      <c r="X43" s="108"/>
    </row>
    <row r="44" spans="1:35" s="1" customFormat="1" ht="14.25" thickBot="1">
      <c r="A44" s="11"/>
      <c r="B44" s="148">
        <v>61</v>
      </c>
      <c r="C44" s="149" t="s">
        <v>46</v>
      </c>
      <c r="D44" s="150">
        <v>2022</v>
      </c>
      <c r="E44" s="151">
        <v>2</v>
      </c>
      <c r="F44" s="152" t="s">
        <v>280</v>
      </c>
      <c r="G44" s="152" t="s">
        <v>202</v>
      </c>
      <c r="H44" s="152"/>
      <c r="I44" s="152"/>
      <c r="J44" s="153">
        <v>1</v>
      </c>
      <c r="K44" s="154" t="s">
        <v>226</v>
      </c>
      <c r="L44" s="152">
        <v>0</v>
      </c>
      <c r="M44" s="152">
        <v>35</v>
      </c>
      <c r="N44" s="152"/>
      <c r="O44" s="152"/>
      <c r="P44" s="155"/>
      <c r="Q44" s="156" t="s">
        <v>228</v>
      </c>
      <c r="R44" s="152">
        <v>0</v>
      </c>
      <c r="S44" s="152">
        <v>35</v>
      </c>
      <c r="T44" s="152"/>
      <c r="U44" s="152"/>
      <c r="V44" s="155"/>
      <c r="W44" s="152"/>
      <c r="X44" s="152"/>
      <c r="Z44" s="5"/>
      <c r="AA44" s="5"/>
      <c r="AB44" s="5"/>
      <c r="AC44" s="5"/>
      <c r="AD44" s="5"/>
      <c r="AE44" s="5"/>
      <c r="AF44" s="5"/>
      <c r="AG44" s="5"/>
      <c r="AH44" s="5"/>
    </row>
    <row r="45" spans="1:35" s="1" customFormat="1">
      <c r="A45" s="11"/>
      <c r="B45" s="128">
        <v>48</v>
      </c>
      <c r="C45" s="129" t="s">
        <v>45</v>
      </c>
      <c r="D45" s="130">
        <v>2021</v>
      </c>
      <c r="E45" s="131">
        <v>2</v>
      </c>
      <c r="F45" s="132" t="s">
        <v>300</v>
      </c>
      <c r="G45" s="132" t="s">
        <v>202</v>
      </c>
      <c r="H45" s="132"/>
      <c r="I45" s="132"/>
      <c r="J45" s="134">
        <v>2</v>
      </c>
      <c r="K45" s="135" t="s">
        <v>282</v>
      </c>
      <c r="L45" s="174">
        <f>M45*0.64</f>
        <v>12.16</v>
      </c>
      <c r="M45" s="132">
        <v>19</v>
      </c>
      <c r="N45" s="132"/>
      <c r="O45" s="132"/>
      <c r="P45" s="137"/>
      <c r="Q45" s="138" t="s">
        <v>283</v>
      </c>
      <c r="R45" s="174">
        <f>S45*0.64</f>
        <v>14.72</v>
      </c>
      <c r="S45" s="132">
        <v>23</v>
      </c>
      <c r="T45" s="132"/>
      <c r="U45" s="132"/>
      <c r="V45" s="137"/>
      <c r="W45" s="136" t="s">
        <v>292</v>
      </c>
      <c r="X45" s="132" t="s">
        <v>218</v>
      </c>
    </row>
    <row r="46" spans="1:35" s="1" customFormat="1" ht="14.25" thickBot="1">
      <c r="A46" s="11"/>
      <c r="B46" s="157">
        <v>48</v>
      </c>
      <c r="C46" s="158" t="s">
        <v>45</v>
      </c>
      <c r="D46" s="159">
        <v>2021</v>
      </c>
      <c r="E46" s="160">
        <v>2</v>
      </c>
      <c r="F46" s="161" t="s">
        <v>305</v>
      </c>
      <c r="G46" s="161" t="s">
        <v>202</v>
      </c>
      <c r="H46" s="161"/>
      <c r="I46" s="161"/>
      <c r="J46" s="162">
        <v>2</v>
      </c>
      <c r="K46" s="163" t="s">
        <v>282</v>
      </c>
      <c r="L46" s="161">
        <v>0</v>
      </c>
      <c r="M46" s="161">
        <v>19</v>
      </c>
      <c r="N46" s="161"/>
      <c r="O46" s="161"/>
      <c r="P46" s="165"/>
      <c r="Q46" s="166" t="s">
        <v>283</v>
      </c>
      <c r="R46" s="161">
        <v>0</v>
      </c>
      <c r="S46" s="161">
        <v>23</v>
      </c>
      <c r="T46" s="161"/>
      <c r="U46" s="161"/>
      <c r="V46" s="165"/>
      <c r="W46" s="163"/>
      <c r="X46" s="161"/>
    </row>
    <row r="47" spans="1:35" s="1" customFormat="1">
      <c r="A47" s="11"/>
      <c r="B47" s="139">
        <v>46</v>
      </c>
      <c r="C47" s="140" t="s">
        <v>44</v>
      </c>
      <c r="D47" s="141">
        <v>2019</v>
      </c>
      <c r="E47" s="142">
        <v>2</v>
      </c>
      <c r="F47" s="143" t="s">
        <v>330</v>
      </c>
      <c r="G47" s="143" t="s">
        <v>202</v>
      </c>
      <c r="H47" s="143"/>
      <c r="I47" s="143"/>
      <c r="J47" s="144">
        <v>2</v>
      </c>
      <c r="K47" s="145" t="s">
        <v>306</v>
      </c>
      <c r="L47" s="177">
        <f>M47*0.05</f>
        <v>1.5</v>
      </c>
      <c r="M47" s="143">
        <v>30</v>
      </c>
      <c r="N47" s="143"/>
      <c r="O47" s="143"/>
      <c r="P47" s="146"/>
      <c r="Q47" s="147" t="s">
        <v>308</v>
      </c>
      <c r="R47" s="177">
        <f>S47*0.05</f>
        <v>1.5</v>
      </c>
      <c r="S47" s="143">
        <v>30</v>
      </c>
      <c r="T47" s="143"/>
      <c r="U47" s="143"/>
      <c r="V47" s="146"/>
      <c r="W47" s="145">
        <v>1</v>
      </c>
      <c r="X47" s="143" t="s">
        <v>218</v>
      </c>
      <c r="Z47" s="4"/>
      <c r="AA47" s="4"/>
      <c r="AB47" s="4"/>
      <c r="AC47" s="4"/>
      <c r="AD47" s="4"/>
      <c r="AE47" s="4"/>
      <c r="AF47" s="4"/>
      <c r="AG47" s="4"/>
      <c r="AH47" s="4"/>
    </row>
    <row r="48" spans="1:35" s="1" customFormat="1">
      <c r="A48" s="11"/>
      <c r="B48" s="104">
        <v>46</v>
      </c>
      <c r="C48" s="105" t="s">
        <v>44</v>
      </c>
      <c r="D48" s="106">
        <v>2019</v>
      </c>
      <c r="E48" s="107">
        <v>2</v>
      </c>
      <c r="F48" s="108" t="s">
        <v>331</v>
      </c>
      <c r="G48" s="108" t="s">
        <v>202</v>
      </c>
      <c r="H48" s="108"/>
      <c r="I48" s="108"/>
      <c r="J48" s="109">
        <v>2</v>
      </c>
      <c r="K48" s="110" t="s">
        <v>306</v>
      </c>
      <c r="L48" s="117">
        <f>M48*0.04</f>
        <v>1.2</v>
      </c>
      <c r="M48" s="108">
        <v>30</v>
      </c>
      <c r="N48" s="108"/>
      <c r="O48" s="108"/>
      <c r="P48" s="111"/>
      <c r="Q48" s="112" t="s">
        <v>308</v>
      </c>
      <c r="R48" s="117">
        <f>S48*0.03</f>
        <v>0.89999999999999991</v>
      </c>
      <c r="S48" s="108">
        <v>30</v>
      </c>
      <c r="T48" s="108"/>
      <c r="U48" s="108"/>
      <c r="V48" s="111"/>
      <c r="W48" s="110">
        <v>0.69</v>
      </c>
      <c r="X48" s="108" t="s">
        <v>218</v>
      </c>
    </row>
    <row r="49" spans="1:35" s="1" customFormat="1">
      <c r="A49" s="11"/>
      <c r="B49" s="104">
        <v>46</v>
      </c>
      <c r="C49" s="105" t="s">
        <v>44</v>
      </c>
      <c r="D49" s="106">
        <v>2019</v>
      </c>
      <c r="E49" s="107">
        <v>2</v>
      </c>
      <c r="F49" s="108" t="s">
        <v>332</v>
      </c>
      <c r="G49" s="108" t="s">
        <v>202</v>
      </c>
      <c r="H49" s="108"/>
      <c r="I49" s="108"/>
      <c r="J49" s="109">
        <v>2</v>
      </c>
      <c r="K49" s="110" t="s">
        <v>306</v>
      </c>
      <c r="L49" s="117">
        <f>M49*0.05</f>
        <v>1.5</v>
      </c>
      <c r="M49" s="108">
        <v>30</v>
      </c>
      <c r="N49" s="108"/>
      <c r="O49" s="108"/>
      <c r="P49" s="111"/>
      <c r="Q49" s="112" t="s">
        <v>308</v>
      </c>
      <c r="R49" s="117">
        <f>S49*0.01</f>
        <v>0.3</v>
      </c>
      <c r="S49" s="108">
        <v>30</v>
      </c>
      <c r="T49" s="108"/>
      <c r="U49" s="108"/>
      <c r="V49" s="111"/>
      <c r="W49" s="110">
        <v>0.09</v>
      </c>
      <c r="X49" s="108" t="s">
        <v>218</v>
      </c>
    </row>
    <row r="50" spans="1:35" s="1" customFormat="1">
      <c r="A50" s="11"/>
      <c r="B50" s="104">
        <v>46</v>
      </c>
      <c r="C50" s="105" t="s">
        <v>44</v>
      </c>
      <c r="D50" s="106">
        <v>2019</v>
      </c>
      <c r="E50" s="107">
        <v>2</v>
      </c>
      <c r="F50" s="108" t="s">
        <v>333</v>
      </c>
      <c r="G50" s="108" t="s">
        <v>202</v>
      </c>
      <c r="H50" s="108"/>
      <c r="I50" s="108"/>
      <c r="J50" s="109">
        <v>2</v>
      </c>
      <c r="K50" s="110" t="s">
        <v>306</v>
      </c>
      <c r="L50" s="117">
        <f>M50*0.1</f>
        <v>3</v>
      </c>
      <c r="M50" s="108">
        <v>30</v>
      </c>
      <c r="N50" s="108"/>
      <c r="O50" s="108"/>
      <c r="P50" s="111"/>
      <c r="Q50" s="112" t="s">
        <v>308</v>
      </c>
      <c r="R50" s="117">
        <f>S50*0.1</f>
        <v>3</v>
      </c>
      <c r="S50" s="108">
        <v>30</v>
      </c>
      <c r="T50" s="108"/>
      <c r="U50" s="108"/>
      <c r="V50" s="111"/>
      <c r="W50" s="110">
        <v>1</v>
      </c>
      <c r="X50" s="108" t="s">
        <v>218</v>
      </c>
    </row>
    <row r="51" spans="1:35" s="1" customFormat="1">
      <c r="A51" s="11"/>
      <c r="B51" s="104">
        <v>46</v>
      </c>
      <c r="C51" s="105" t="s">
        <v>44</v>
      </c>
      <c r="D51" s="106">
        <v>2019</v>
      </c>
      <c r="E51" s="107">
        <v>2</v>
      </c>
      <c r="F51" s="108" t="s">
        <v>334</v>
      </c>
      <c r="G51" s="108" t="s">
        <v>202</v>
      </c>
      <c r="H51" s="108"/>
      <c r="I51" s="108"/>
      <c r="J51" s="109">
        <v>2</v>
      </c>
      <c r="K51" s="110" t="s">
        <v>306</v>
      </c>
      <c r="L51" s="117">
        <f>M51*0.04</f>
        <v>1.2</v>
      </c>
      <c r="M51" s="108">
        <v>30</v>
      </c>
      <c r="N51" s="108"/>
      <c r="O51" s="108"/>
      <c r="P51" s="111"/>
      <c r="Q51" s="112" t="s">
        <v>308</v>
      </c>
      <c r="R51" s="117">
        <f>S51*0.04</f>
        <v>1.2</v>
      </c>
      <c r="S51" s="108">
        <v>30</v>
      </c>
      <c r="T51" s="108"/>
      <c r="U51" s="108"/>
      <c r="V51" s="111"/>
      <c r="W51" s="110">
        <v>1</v>
      </c>
      <c r="X51" s="108" t="s">
        <v>218</v>
      </c>
    </row>
    <row r="52" spans="1:35" s="1" customFormat="1" ht="14.25" thickBot="1">
      <c r="A52" s="11"/>
      <c r="B52" s="148">
        <v>46</v>
      </c>
      <c r="C52" s="149" t="s">
        <v>44</v>
      </c>
      <c r="D52" s="150">
        <v>2019</v>
      </c>
      <c r="E52" s="151">
        <v>2</v>
      </c>
      <c r="F52" s="152" t="s">
        <v>335</v>
      </c>
      <c r="G52" s="152" t="s">
        <v>202</v>
      </c>
      <c r="H52" s="152"/>
      <c r="I52" s="178"/>
      <c r="J52" s="153">
        <v>2</v>
      </c>
      <c r="K52" s="154" t="s">
        <v>306</v>
      </c>
      <c r="L52" s="179">
        <f>M52*0.02</f>
        <v>0.6</v>
      </c>
      <c r="M52" s="152">
        <v>30</v>
      </c>
      <c r="N52" s="152"/>
      <c r="O52" s="152"/>
      <c r="P52" s="155"/>
      <c r="Q52" s="156" t="s">
        <v>308</v>
      </c>
      <c r="R52" s="179">
        <f>S52*0.08</f>
        <v>2.4</v>
      </c>
      <c r="S52" s="152">
        <v>30</v>
      </c>
      <c r="T52" s="152"/>
      <c r="U52" s="152"/>
      <c r="V52" s="155"/>
      <c r="W52" s="154" t="s">
        <v>317</v>
      </c>
      <c r="X52" s="152" t="s">
        <v>336</v>
      </c>
      <c r="Z52" s="5"/>
      <c r="AA52" s="5"/>
      <c r="AB52" s="5"/>
      <c r="AC52" s="5"/>
      <c r="AD52" s="5"/>
      <c r="AE52" s="5"/>
      <c r="AF52" s="5"/>
      <c r="AG52" s="5"/>
      <c r="AH52" s="5"/>
      <c r="AI52" s="3"/>
    </row>
    <row r="53" spans="1:35" s="1" customFormat="1">
      <c r="A53" s="11"/>
      <c r="B53" s="128">
        <v>275</v>
      </c>
      <c r="C53" s="129" t="s">
        <v>50</v>
      </c>
      <c r="D53" s="130">
        <v>2009</v>
      </c>
      <c r="E53" s="131">
        <v>2</v>
      </c>
      <c r="F53" s="132" t="s">
        <v>413</v>
      </c>
      <c r="G53" s="132" t="s">
        <v>202</v>
      </c>
      <c r="H53" s="132"/>
      <c r="I53" s="176"/>
      <c r="J53" s="134">
        <v>1</v>
      </c>
      <c r="K53" s="135" t="s">
        <v>369</v>
      </c>
      <c r="L53" s="132">
        <v>0</v>
      </c>
      <c r="M53" s="132">
        <v>25</v>
      </c>
      <c r="N53" s="132"/>
      <c r="O53" s="132"/>
      <c r="P53" s="137"/>
      <c r="Q53" s="138" t="s">
        <v>372</v>
      </c>
      <c r="R53" s="132">
        <v>0</v>
      </c>
      <c r="S53" s="132">
        <v>25</v>
      </c>
      <c r="T53" s="132"/>
      <c r="U53" s="132"/>
      <c r="V53" s="137"/>
      <c r="W53" s="135"/>
      <c r="X53" s="132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5" s="1" customFormat="1" ht="14.25" thickBot="1">
      <c r="A54" s="11"/>
      <c r="B54" s="157">
        <v>275</v>
      </c>
      <c r="C54" s="158" t="s">
        <v>50</v>
      </c>
      <c r="D54" s="159">
        <v>2009</v>
      </c>
      <c r="E54" s="160">
        <v>2</v>
      </c>
      <c r="F54" s="161" t="s">
        <v>414</v>
      </c>
      <c r="G54" s="161" t="s">
        <v>202</v>
      </c>
      <c r="H54" s="161"/>
      <c r="I54" s="180"/>
      <c r="J54" s="162">
        <v>1</v>
      </c>
      <c r="K54" s="163" t="s">
        <v>369</v>
      </c>
      <c r="L54" s="161">
        <v>0</v>
      </c>
      <c r="M54" s="161">
        <v>25</v>
      </c>
      <c r="N54" s="161"/>
      <c r="O54" s="161"/>
      <c r="P54" s="165"/>
      <c r="Q54" s="166" t="s">
        <v>372</v>
      </c>
      <c r="R54" s="161">
        <v>0</v>
      </c>
      <c r="S54" s="161">
        <v>25</v>
      </c>
      <c r="T54" s="161"/>
      <c r="U54" s="161"/>
      <c r="V54" s="165"/>
      <c r="W54" s="163"/>
      <c r="X54" s="161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5" s="1" customFormat="1">
      <c r="A55" s="11"/>
      <c r="B55" s="139">
        <v>281</v>
      </c>
      <c r="C55" s="140" t="s">
        <v>50</v>
      </c>
      <c r="D55" s="140">
        <v>2008</v>
      </c>
      <c r="E55" s="142">
        <v>2</v>
      </c>
      <c r="F55" s="143" t="s">
        <v>422</v>
      </c>
      <c r="G55" s="143" t="s">
        <v>202</v>
      </c>
      <c r="H55" s="143"/>
      <c r="I55" s="175"/>
      <c r="J55" s="144">
        <v>1</v>
      </c>
      <c r="K55" s="145" t="s">
        <v>415</v>
      </c>
      <c r="L55" s="143">
        <v>0</v>
      </c>
      <c r="M55" s="143">
        <v>22</v>
      </c>
      <c r="N55" s="143"/>
      <c r="O55" s="143"/>
      <c r="P55" s="146"/>
      <c r="Q55" s="147" t="s">
        <v>417</v>
      </c>
      <c r="R55" s="143">
        <v>0</v>
      </c>
      <c r="S55" s="143">
        <v>22</v>
      </c>
      <c r="T55" s="143"/>
      <c r="U55" s="143"/>
      <c r="V55" s="146"/>
      <c r="W55" s="145"/>
      <c r="X55" s="143"/>
      <c r="Y55" s="3"/>
      <c r="Z55" s="9"/>
      <c r="AA55" s="9"/>
      <c r="AB55" s="9"/>
      <c r="AC55" s="9"/>
      <c r="AD55" s="9"/>
      <c r="AE55" s="9"/>
      <c r="AF55" s="9"/>
      <c r="AG55" s="9"/>
      <c r="AH55" s="9"/>
    </row>
    <row r="56" spans="1:35" s="1" customFormat="1" ht="14.25" thickBot="1">
      <c r="A56" s="11"/>
      <c r="B56" s="148">
        <v>281</v>
      </c>
      <c r="C56" s="149" t="s">
        <v>50</v>
      </c>
      <c r="D56" s="149">
        <v>2008</v>
      </c>
      <c r="E56" s="151">
        <v>2</v>
      </c>
      <c r="F56" s="152" t="s">
        <v>423</v>
      </c>
      <c r="G56" s="152" t="s">
        <v>202</v>
      </c>
      <c r="H56" s="152"/>
      <c r="I56" s="178"/>
      <c r="J56" s="153">
        <v>1</v>
      </c>
      <c r="K56" s="154" t="s">
        <v>415</v>
      </c>
      <c r="L56" s="152">
        <v>1</v>
      </c>
      <c r="M56" s="152">
        <v>22</v>
      </c>
      <c r="N56" s="152"/>
      <c r="O56" s="152"/>
      <c r="P56" s="155"/>
      <c r="Q56" s="156" t="s">
        <v>417</v>
      </c>
      <c r="R56" s="152">
        <v>0</v>
      </c>
      <c r="S56" s="152">
        <v>22</v>
      </c>
      <c r="T56" s="152"/>
      <c r="U56" s="152"/>
      <c r="V56" s="155"/>
      <c r="W56" s="154"/>
      <c r="X56" s="152"/>
      <c r="Y56" s="3"/>
      <c r="Z56" s="8"/>
      <c r="AA56" s="8"/>
      <c r="AB56" s="8"/>
      <c r="AC56" s="8"/>
      <c r="AD56" s="8"/>
      <c r="AE56" s="8"/>
      <c r="AF56" s="8"/>
      <c r="AG56" s="8"/>
      <c r="AH56" s="8"/>
    </row>
    <row r="57" spans="1:35" s="1" customFormat="1">
      <c r="A57" s="11"/>
      <c r="B57" s="128">
        <v>327</v>
      </c>
      <c r="C57" s="129" t="s">
        <v>51</v>
      </c>
      <c r="D57" s="130">
        <v>2006</v>
      </c>
      <c r="E57" s="131">
        <v>3</v>
      </c>
      <c r="F57" s="132" t="s">
        <v>434</v>
      </c>
      <c r="G57" s="132" t="s">
        <v>202</v>
      </c>
      <c r="H57" s="132" t="s">
        <v>437</v>
      </c>
      <c r="I57" s="176"/>
      <c r="J57" s="134">
        <v>2</v>
      </c>
      <c r="K57" s="135" t="s">
        <v>425</v>
      </c>
      <c r="L57" s="132">
        <v>1</v>
      </c>
      <c r="M57" s="132">
        <v>10</v>
      </c>
      <c r="N57" s="132"/>
      <c r="O57" s="132"/>
      <c r="P57" s="137"/>
      <c r="Q57" s="138" t="s">
        <v>428</v>
      </c>
      <c r="R57" s="132">
        <v>7</v>
      </c>
      <c r="S57" s="132">
        <v>10</v>
      </c>
      <c r="T57" s="132"/>
      <c r="U57" s="132"/>
      <c r="V57" s="137"/>
      <c r="W57" s="135">
        <v>7.0000000000000001E-3</v>
      </c>
      <c r="X57" s="132" t="s">
        <v>219</v>
      </c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5" s="1" customFormat="1">
      <c r="A58" s="11"/>
      <c r="B58" s="104">
        <v>327</v>
      </c>
      <c r="C58" s="105" t="s">
        <v>51</v>
      </c>
      <c r="D58" s="106">
        <v>2006</v>
      </c>
      <c r="E58" s="107">
        <v>3</v>
      </c>
      <c r="F58" s="108" t="s">
        <v>316</v>
      </c>
      <c r="G58" s="108" t="s">
        <v>202</v>
      </c>
      <c r="H58" s="108" t="s">
        <v>437</v>
      </c>
      <c r="I58" s="115"/>
      <c r="J58" s="109">
        <v>2</v>
      </c>
      <c r="K58" s="110" t="s">
        <v>425</v>
      </c>
      <c r="L58" s="108">
        <v>0</v>
      </c>
      <c r="M58" s="108">
        <v>10</v>
      </c>
      <c r="N58" s="108"/>
      <c r="O58" s="108"/>
      <c r="P58" s="111"/>
      <c r="Q58" s="112" t="s">
        <v>428</v>
      </c>
      <c r="R58" s="108">
        <v>1</v>
      </c>
      <c r="S58" s="108">
        <v>10</v>
      </c>
      <c r="T58" s="108"/>
      <c r="U58" s="108"/>
      <c r="V58" s="111"/>
      <c r="W58" s="114" t="s">
        <v>292</v>
      </c>
      <c r="X58" s="108" t="s">
        <v>217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s="1" customFormat="1">
      <c r="A59" s="11"/>
      <c r="B59" s="104">
        <v>327</v>
      </c>
      <c r="C59" s="105" t="s">
        <v>51</v>
      </c>
      <c r="D59" s="106">
        <v>2006</v>
      </c>
      <c r="E59" s="107">
        <v>3</v>
      </c>
      <c r="F59" s="108" t="s">
        <v>537</v>
      </c>
      <c r="G59" s="108" t="s">
        <v>202</v>
      </c>
      <c r="H59" s="108" t="s">
        <v>437</v>
      </c>
      <c r="I59" s="115"/>
      <c r="J59" s="109">
        <v>2</v>
      </c>
      <c r="K59" s="110" t="s">
        <v>425</v>
      </c>
      <c r="L59" s="108">
        <v>1</v>
      </c>
      <c r="M59" s="108">
        <v>10</v>
      </c>
      <c r="N59" s="108"/>
      <c r="O59" s="108"/>
      <c r="P59" s="111"/>
      <c r="Q59" s="112" t="s">
        <v>428</v>
      </c>
      <c r="R59" s="108">
        <v>4</v>
      </c>
      <c r="S59" s="108">
        <v>10</v>
      </c>
      <c r="T59" s="108"/>
      <c r="U59" s="108"/>
      <c r="V59" s="111"/>
      <c r="W59" s="114" t="s">
        <v>292</v>
      </c>
      <c r="X59" s="108" t="s">
        <v>217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11"/>
      <c r="B60" s="104">
        <v>327</v>
      </c>
      <c r="C60" s="105" t="s">
        <v>51</v>
      </c>
      <c r="D60" s="106">
        <v>2006</v>
      </c>
      <c r="E60" s="107">
        <v>3</v>
      </c>
      <c r="F60" s="108" t="s">
        <v>536</v>
      </c>
      <c r="G60" s="108" t="s">
        <v>202</v>
      </c>
      <c r="H60" s="108" t="s">
        <v>437</v>
      </c>
      <c r="I60" s="108"/>
      <c r="J60" s="109">
        <v>1</v>
      </c>
      <c r="K60" s="110" t="s">
        <v>425</v>
      </c>
      <c r="L60" s="108">
        <v>2</v>
      </c>
      <c r="M60" s="108">
        <v>10</v>
      </c>
      <c r="N60" s="108"/>
      <c r="O60" s="108"/>
      <c r="P60" s="111"/>
      <c r="Q60" s="112" t="s">
        <v>428</v>
      </c>
      <c r="R60" s="108">
        <v>1</v>
      </c>
      <c r="S60" s="108">
        <v>10</v>
      </c>
      <c r="T60" s="108"/>
      <c r="U60" s="108"/>
      <c r="V60" s="111"/>
      <c r="W60" s="114" t="s">
        <v>292</v>
      </c>
      <c r="X60" s="108" t="s">
        <v>217</v>
      </c>
    </row>
    <row r="61" spans="1:35">
      <c r="A61" s="11"/>
      <c r="B61" s="104">
        <v>327</v>
      </c>
      <c r="C61" s="105" t="s">
        <v>51</v>
      </c>
      <c r="D61" s="106">
        <v>2006</v>
      </c>
      <c r="E61" s="107">
        <v>3</v>
      </c>
      <c r="F61" s="108" t="s">
        <v>434</v>
      </c>
      <c r="G61" s="108" t="s">
        <v>202</v>
      </c>
      <c r="H61" s="108" t="s">
        <v>437</v>
      </c>
      <c r="I61" s="108"/>
      <c r="J61" s="109">
        <v>2</v>
      </c>
      <c r="K61" s="110" t="s">
        <v>424</v>
      </c>
      <c r="L61" s="108">
        <v>2</v>
      </c>
      <c r="M61" s="108">
        <v>15</v>
      </c>
      <c r="N61" s="108"/>
      <c r="O61" s="108"/>
      <c r="P61" s="111"/>
      <c r="Q61" s="112" t="s">
        <v>436</v>
      </c>
      <c r="R61" s="108">
        <v>4</v>
      </c>
      <c r="S61" s="108">
        <v>17</v>
      </c>
      <c r="T61" s="108"/>
      <c r="U61" s="108"/>
      <c r="V61" s="111"/>
      <c r="W61" s="114" t="s">
        <v>292</v>
      </c>
      <c r="X61" s="108" t="s">
        <v>217</v>
      </c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"/>
    </row>
    <row r="62" spans="1:35">
      <c r="A62" s="11"/>
      <c r="B62" s="104">
        <v>327</v>
      </c>
      <c r="C62" s="105" t="s">
        <v>51</v>
      </c>
      <c r="D62" s="106">
        <v>2006</v>
      </c>
      <c r="E62" s="107">
        <v>3</v>
      </c>
      <c r="F62" s="108" t="s">
        <v>316</v>
      </c>
      <c r="G62" s="108" t="s">
        <v>202</v>
      </c>
      <c r="H62" s="108" t="s">
        <v>437</v>
      </c>
      <c r="I62" s="108"/>
      <c r="J62" s="109">
        <v>2</v>
      </c>
      <c r="K62" s="110" t="s">
        <v>424</v>
      </c>
      <c r="L62" s="108">
        <v>3</v>
      </c>
      <c r="M62" s="108">
        <v>15</v>
      </c>
      <c r="N62" s="108"/>
      <c r="O62" s="108"/>
      <c r="P62" s="111"/>
      <c r="Q62" s="112" t="s">
        <v>436</v>
      </c>
      <c r="R62" s="108">
        <v>1</v>
      </c>
      <c r="S62" s="108">
        <v>17</v>
      </c>
      <c r="T62" s="108"/>
      <c r="U62" s="108"/>
      <c r="V62" s="111"/>
      <c r="W62" s="114" t="s">
        <v>292</v>
      </c>
      <c r="X62" s="108" t="s">
        <v>217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"/>
    </row>
    <row r="63" spans="1:35">
      <c r="A63" s="11"/>
      <c r="B63" s="104">
        <v>327</v>
      </c>
      <c r="C63" s="105" t="s">
        <v>51</v>
      </c>
      <c r="D63" s="106">
        <v>2006</v>
      </c>
      <c r="E63" s="107">
        <v>3</v>
      </c>
      <c r="F63" s="108" t="s">
        <v>435</v>
      </c>
      <c r="G63" s="108" t="s">
        <v>202</v>
      </c>
      <c r="H63" s="108" t="s">
        <v>437</v>
      </c>
      <c r="I63" s="108"/>
      <c r="J63" s="109">
        <v>2</v>
      </c>
      <c r="K63" s="110" t="s">
        <v>424</v>
      </c>
      <c r="L63" s="108">
        <v>0</v>
      </c>
      <c r="M63" s="108">
        <v>15</v>
      </c>
      <c r="N63" s="108"/>
      <c r="O63" s="108"/>
      <c r="P63" s="111"/>
      <c r="Q63" s="112" t="s">
        <v>436</v>
      </c>
      <c r="R63" s="108">
        <v>5</v>
      </c>
      <c r="S63" s="108">
        <v>17</v>
      </c>
      <c r="T63" s="108"/>
      <c r="U63" s="108"/>
      <c r="V63" s="111"/>
      <c r="W63" s="110">
        <v>0.04</v>
      </c>
      <c r="X63" s="108" t="s">
        <v>219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>
      <c r="A64" s="11"/>
      <c r="B64" s="104">
        <v>327</v>
      </c>
      <c r="C64" s="105" t="s">
        <v>51</v>
      </c>
      <c r="D64" s="106">
        <v>2006</v>
      </c>
      <c r="E64" s="107">
        <v>3</v>
      </c>
      <c r="F64" s="108" t="s">
        <v>446</v>
      </c>
      <c r="G64" s="108" t="s">
        <v>202</v>
      </c>
      <c r="H64" s="108" t="s">
        <v>437</v>
      </c>
      <c r="I64" s="108"/>
      <c r="J64" s="109">
        <v>1</v>
      </c>
      <c r="K64" s="110" t="s">
        <v>424</v>
      </c>
      <c r="L64" s="108">
        <v>0</v>
      </c>
      <c r="M64" s="108">
        <v>15</v>
      </c>
      <c r="N64" s="108"/>
      <c r="O64" s="108"/>
      <c r="P64" s="111"/>
      <c r="Q64" s="108" t="s">
        <v>436</v>
      </c>
      <c r="R64" s="108">
        <v>5</v>
      </c>
      <c r="S64" s="108">
        <v>17</v>
      </c>
      <c r="T64" s="108"/>
      <c r="U64" s="108"/>
      <c r="V64" s="111"/>
      <c r="W64" s="110">
        <v>0.04</v>
      </c>
      <c r="X64" s="108" t="s">
        <v>219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5">
      <c r="A65" s="11"/>
      <c r="B65" s="104">
        <v>327</v>
      </c>
      <c r="C65" s="105" t="s">
        <v>51</v>
      </c>
      <c r="D65" s="106">
        <v>2006</v>
      </c>
      <c r="E65" s="107">
        <v>3</v>
      </c>
      <c r="F65" s="108" t="s">
        <v>447</v>
      </c>
      <c r="G65" s="108" t="s">
        <v>202</v>
      </c>
      <c r="H65" s="108"/>
      <c r="I65" s="108"/>
      <c r="J65" s="109">
        <v>1</v>
      </c>
      <c r="K65" s="110" t="s">
        <v>452</v>
      </c>
      <c r="L65" s="108">
        <v>0</v>
      </c>
      <c r="M65" s="108">
        <v>25</v>
      </c>
      <c r="N65" s="108"/>
      <c r="O65" s="108"/>
      <c r="P65" s="111"/>
      <c r="Q65" s="108" t="s">
        <v>453</v>
      </c>
      <c r="R65" s="108">
        <v>0</v>
      </c>
      <c r="S65" s="108">
        <v>27</v>
      </c>
      <c r="T65" s="108"/>
      <c r="U65" s="108"/>
      <c r="V65" s="111"/>
      <c r="W65" s="110"/>
      <c r="X65" s="110"/>
      <c r="AI65" s="1"/>
    </row>
    <row r="66" spans="1:35">
      <c r="A66" s="11"/>
      <c r="B66" s="104">
        <v>327</v>
      </c>
      <c r="C66" s="105" t="s">
        <v>51</v>
      </c>
      <c r="D66" s="106">
        <v>2006</v>
      </c>
      <c r="E66" s="107">
        <v>3</v>
      </c>
      <c r="F66" s="108" t="s">
        <v>449</v>
      </c>
      <c r="G66" s="108" t="s">
        <v>202</v>
      </c>
      <c r="H66" s="108"/>
      <c r="I66" s="108"/>
      <c r="J66" s="109">
        <v>2</v>
      </c>
      <c r="K66" s="110" t="s">
        <v>452</v>
      </c>
      <c r="L66" s="108">
        <v>0</v>
      </c>
      <c r="M66" s="108">
        <v>25</v>
      </c>
      <c r="N66" s="108"/>
      <c r="O66" s="108"/>
      <c r="P66" s="111"/>
      <c r="Q66" s="108" t="s">
        <v>453</v>
      </c>
      <c r="R66" s="108">
        <v>0</v>
      </c>
      <c r="S66" s="108">
        <v>27</v>
      </c>
      <c r="T66" s="108"/>
      <c r="U66" s="108"/>
      <c r="V66" s="111"/>
      <c r="W66" s="110"/>
      <c r="X66" s="110"/>
      <c r="AI66" s="1"/>
    </row>
    <row r="67" spans="1:35">
      <c r="A67" s="11"/>
      <c r="B67" s="104">
        <v>327</v>
      </c>
      <c r="C67" s="105" t="s">
        <v>51</v>
      </c>
      <c r="D67" s="106">
        <v>2006</v>
      </c>
      <c r="E67" s="107">
        <v>3</v>
      </c>
      <c r="F67" s="108" t="s">
        <v>448</v>
      </c>
      <c r="G67" s="108" t="s">
        <v>202</v>
      </c>
      <c r="H67" s="108"/>
      <c r="I67" s="108"/>
      <c r="J67" s="109">
        <v>2</v>
      </c>
      <c r="K67" s="110" t="s">
        <v>452</v>
      </c>
      <c r="L67" s="108">
        <v>0</v>
      </c>
      <c r="M67" s="108">
        <v>25</v>
      </c>
      <c r="N67" s="108"/>
      <c r="O67" s="108"/>
      <c r="P67" s="111"/>
      <c r="Q67" s="108" t="s">
        <v>453</v>
      </c>
      <c r="R67" s="108">
        <v>0</v>
      </c>
      <c r="S67" s="108">
        <v>27</v>
      </c>
      <c r="T67" s="108"/>
      <c r="U67" s="108"/>
      <c r="V67" s="111"/>
      <c r="W67" s="110"/>
      <c r="X67" s="110"/>
    </row>
    <row r="68" spans="1:35" s="10" customFormat="1">
      <c r="A68" s="11"/>
      <c r="B68" s="118">
        <v>327</v>
      </c>
      <c r="C68" s="119" t="s">
        <v>51</v>
      </c>
      <c r="D68" s="120">
        <v>2006</v>
      </c>
      <c r="E68" s="121">
        <v>3</v>
      </c>
      <c r="F68" s="122" t="s">
        <v>450</v>
      </c>
      <c r="G68" s="122" t="s">
        <v>202</v>
      </c>
      <c r="H68" s="122"/>
      <c r="I68" s="122"/>
      <c r="J68" s="123">
        <v>2</v>
      </c>
      <c r="K68" s="124" t="s">
        <v>452</v>
      </c>
      <c r="L68" s="122">
        <v>0</v>
      </c>
      <c r="M68" s="122">
        <v>25</v>
      </c>
      <c r="N68" s="122"/>
      <c r="O68" s="122"/>
      <c r="P68" s="125"/>
      <c r="Q68" s="122" t="s">
        <v>453</v>
      </c>
      <c r="R68" s="122">
        <v>0</v>
      </c>
      <c r="S68" s="122">
        <v>27</v>
      </c>
      <c r="T68" s="122"/>
      <c r="U68" s="122"/>
      <c r="V68" s="125"/>
      <c r="W68" s="124"/>
      <c r="X68" s="122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1"/>
    </row>
  </sheetData>
  <sheetProtection algorithmName="SHA-512" hashValue="cvR1cxBT/Q7l9WNRKl58H5vXNLgHPhwUh1khEu5vU+Tk7dICUUpyHXzpuV0kAFVVXK82cYWH2ti4RPmYhUHp7w==" saltValue="WpTCCO6fae+uo5gzJ8g7mQ==" spinCount="100000" sheet="1" objects="1" scenarios="1" selectLockedCells="1" selectUnlockedCells="1"/>
  <mergeCells count="28">
    <mergeCell ref="R3:S3"/>
    <mergeCell ref="T3:V3"/>
    <mergeCell ref="AA3:AA4"/>
    <mergeCell ref="AB3:AC3"/>
    <mergeCell ref="A2:A4"/>
    <mergeCell ref="B2:B4"/>
    <mergeCell ref="C2:C4"/>
    <mergeCell ref="D2:D4"/>
    <mergeCell ref="E2:E4"/>
    <mergeCell ref="Z2:Z4"/>
    <mergeCell ref="I3:I4"/>
    <mergeCell ref="F2:J2"/>
    <mergeCell ref="AD3:AF3"/>
    <mergeCell ref="AH2:AH4"/>
    <mergeCell ref="F3:F4"/>
    <mergeCell ref="G3:G4"/>
    <mergeCell ref="H3:H4"/>
    <mergeCell ref="J3:J4"/>
    <mergeCell ref="K3:K4"/>
    <mergeCell ref="L3:M3"/>
    <mergeCell ref="N3:P3"/>
    <mergeCell ref="Q3:Q4"/>
    <mergeCell ref="K2:P2"/>
    <mergeCell ref="Q2:V2"/>
    <mergeCell ref="W2:W4"/>
    <mergeCell ref="X2:X4"/>
    <mergeCell ref="AA2:AF2"/>
    <mergeCell ref="AG2:AG4"/>
  </mergeCells>
  <phoneticPr fontId="1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좌골신경_최종선택(12편)_선택문헌특성</vt:lpstr>
      <vt:lpstr>좌골신경_효과성</vt:lpstr>
      <vt:lpstr>좌골신경_안전성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2022-08-26T06:39:03Z</dcterms:created>
  <dcterms:modified xsi:type="dcterms:W3CDTF">2023-06-21T04:31:01Z</dcterms:modified>
</cp:coreProperties>
</file>